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сентяб.2014г." sheetId="10" r:id="rId1"/>
  </sheets>
  <definedNames>
    <definedName name="_xlnm.Print_Area" localSheetId="0">сентяб.2014г.!$A$1:$I$146</definedName>
  </definedNames>
  <calcPr calcId="124519"/>
</workbook>
</file>

<file path=xl/calcChain.xml><?xml version="1.0" encoding="utf-8"?>
<calcChain xmlns="http://schemas.openxmlformats.org/spreadsheetml/2006/main">
  <c r="I112" i="10"/>
  <c r="G112"/>
  <c r="H81"/>
  <c r="I113"/>
  <c r="G113"/>
  <c r="H100"/>
  <c r="H79"/>
  <c r="H78"/>
  <c r="H77"/>
  <c r="I119"/>
  <c r="I120"/>
  <c r="G120"/>
  <c r="G119"/>
  <c r="H109"/>
  <c r="H48"/>
  <c r="H49"/>
  <c r="H52"/>
  <c r="H53"/>
  <c r="H54"/>
  <c r="H55"/>
  <c r="H56"/>
  <c r="H57"/>
  <c r="H58"/>
  <c r="H59"/>
  <c r="H60"/>
  <c r="H61"/>
  <c r="H76"/>
  <c r="H101"/>
  <c r="H127"/>
  <c r="H99"/>
  <c r="H98"/>
  <c r="H97"/>
  <c r="H135"/>
  <c r="H126"/>
  <c r="H125"/>
  <c r="H124"/>
  <c r="H123"/>
  <c r="H80"/>
  <c r="H130"/>
  <c r="H84"/>
  <c r="H82"/>
  <c r="H83"/>
  <c r="H85"/>
  <c r="H87"/>
  <c r="H88"/>
  <c r="H89"/>
  <c r="H90"/>
  <c r="H91"/>
  <c r="H92"/>
  <c r="H28"/>
  <c r="H26"/>
  <c r="H25"/>
  <c r="H24"/>
  <c r="H23"/>
  <c r="H22"/>
  <c r="H21"/>
  <c r="H20"/>
  <c r="H19"/>
  <c r="H18"/>
  <c r="H11"/>
  <c r="H9"/>
  <c r="H45"/>
  <c r="H44"/>
  <c r="H32"/>
  <c r="H33"/>
  <c r="H136"/>
  <c r="H134"/>
  <c r="H133"/>
  <c r="H132"/>
  <c r="H131"/>
  <c r="H129"/>
  <c r="H128"/>
  <c r="H122"/>
  <c r="H121"/>
  <c r="H120"/>
  <c r="H119"/>
  <c r="H118"/>
  <c r="H116"/>
  <c r="H115"/>
  <c r="H114"/>
  <c r="H111"/>
  <c r="H110"/>
  <c r="H108"/>
  <c r="H107"/>
  <c r="H106"/>
  <c r="H105"/>
  <c r="H104"/>
  <c r="H103"/>
  <c r="H102"/>
  <c r="H96"/>
  <c r="H95"/>
  <c r="H94"/>
  <c r="H93"/>
  <c r="H86"/>
  <c r="H75"/>
  <c r="H74"/>
  <c r="H73"/>
  <c r="H72"/>
  <c r="H71"/>
  <c r="H70"/>
  <c r="H69"/>
  <c r="H68"/>
  <c r="H67"/>
  <c r="H66"/>
  <c r="H65"/>
  <c r="H64"/>
  <c r="H63"/>
  <c r="H62"/>
  <c r="H51"/>
  <c r="H50"/>
  <c r="H47"/>
  <c r="H46"/>
  <c r="H43"/>
  <c r="H42"/>
  <c r="H41"/>
  <c r="H40"/>
  <c r="H39"/>
  <c r="H38"/>
  <c r="H37"/>
  <c r="H36"/>
  <c r="H35"/>
  <c r="H34"/>
  <c r="H31"/>
  <c r="H30"/>
  <c r="H29"/>
  <c r="H27"/>
  <c r="H17"/>
  <c r="H16"/>
  <c r="H15"/>
  <c r="H14"/>
  <c r="H13"/>
  <c r="H12"/>
  <c r="H10"/>
  <c r="H8"/>
  <c r="H112" l="1"/>
  <c r="H113"/>
  <c r="H117"/>
</calcChain>
</file>

<file path=xl/sharedStrings.xml><?xml version="1.0" encoding="utf-8"?>
<sst xmlns="http://schemas.openxmlformats.org/spreadsheetml/2006/main" count="303" uniqueCount="290">
  <si>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</si>
  <si>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</si>
  <si>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</si>
  <si>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</si>
  <si>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</si>
  <si>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</si>
  <si>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</si>
  <si>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</si>
  <si>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</si>
  <si>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</si>
  <si>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</si>
  <si>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</si>
  <si>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</si>
  <si>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ФГУП "Почта России"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</si>
  <si>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</si>
  <si>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</si>
  <si>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</si>
  <si>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</si>
  <si>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</si>
  <si>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</si>
  <si>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</si>
  <si>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</si>
  <si>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</si>
  <si>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№ 20130195 от 01.01.2013г.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</si>
  <si>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</si>
  <si>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</si>
  <si>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</si>
  <si>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</si>
  <si>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</si>
  <si>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ООО "МУП АМО Банно-Прачечный комплекс "Ангарский"</t>
  </si>
  <si>
    <t>стирка белья</t>
  </si>
  <si>
    <t>ОАО "Ростелеком"</t>
  </si>
  <si>
    <t>междугородняя и международная связь</t>
  </si>
  <si>
    <t>ООО "СРЭП"</t>
  </si>
  <si>
    <t>аварийное обслеж.внутренних инженерных сетей и учреждений</t>
  </si>
  <si>
    <t>СХ ОАО "Белореченское"</t>
  </si>
  <si>
    <t>Ирк. обл., Усольский р-он, п. Белореченский</t>
  </si>
  <si>
    <t>сосиски</t>
  </si>
  <si>
    <t>картофель</t>
  </si>
  <si>
    <t>капуста</t>
  </si>
  <si>
    <t>морковь</t>
  </si>
  <si>
    <t>лук</t>
  </si>
  <si>
    <t>свекла</t>
  </si>
  <si>
    <t>яйцо куриное</t>
  </si>
  <si>
    <t>ООО "ТК Марков"</t>
  </si>
  <si>
    <t>горбуша потраш.</t>
  </si>
  <si>
    <t>ИП Литвинова Е.Д.</t>
  </si>
  <si>
    <t>чеснок</t>
  </si>
  <si>
    <t>помидоры</t>
  </si>
  <si>
    <t>яблоки</t>
  </si>
  <si>
    <t>количество</t>
  </si>
  <si>
    <t>цена</t>
  </si>
  <si>
    <t>стоимость</t>
  </si>
  <si>
    <t>ООО "Продукт Лидер"</t>
  </si>
  <si>
    <t>г. Ангарск, квартал 215, строение 21</t>
  </si>
  <si>
    <t>масло подсолнечное</t>
  </si>
  <si>
    <t>г. Ангарск, квартал 89, д. 16, кв. 16</t>
  </si>
  <si>
    <t>ИП Столярская И.З.</t>
  </si>
  <si>
    <t>г. Ангарск, 11 м-он, д. 4, кв. 21</t>
  </si>
  <si>
    <t>сыр</t>
  </si>
  <si>
    <t>маргарин</t>
  </si>
  <si>
    <t>г. Иркутск, ул. Октябрьской революции, д. 5</t>
  </si>
  <si>
    <t>г. Ангарск, 17 м-он, д. 12 "А"</t>
  </si>
  <si>
    <t>г. Иркутск, пер. Богданова, д. 8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</si>
  <si>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</si>
  <si>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</si>
  <si>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</si>
  <si>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</si>
  <si>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</si>
  <si>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</si>
  <si>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ул. Московская, д. 23</t>
  </si>
  <si>
    <t>г. Ангарск, квартал 85А, д. 8</t>
  </si>
  <si>
    <t>г. Ангарск, 15 м-он, д. 25, кв. 129</t>
  </si>
  <si>
    <t>г. Ангарск, 8 м-он, д. 19/19а</t>
  </si>
  <si>
    <t>говядина б/к</t>
  </si>
  <si>
    <t>свинина б/к</t>
  </si>
  <si>
    <t>печень говяжья</t>
  </si>
  <si>
    <t>местная связь</t>
  </si>
  <si>
    <t>01.01.2014-31.12.2014гг.</t>
  </si>
  <si>
    <t>№3015 от 05.12.2013г</t>
  </si>
  <si>
    <t>МВД России по Иркутской области ФГКУ УВО ГУ</t>
  </si>
  <si>
    <t>г. Ангарск, ул.Бульварная,8</t>
  </si>
  <si>
    <t>№363 от01.10.2013г.</t>
  </si>
  <si>
    <t>№18.2.5-07/5163 от13.09.2013</t>
  </si>
  <si>
    <t>№1004 от 01.02.2013г</t>
  </si>
  <si>
    <t>№5970314/5753Д от 23.01.2014г</t>
  </si>
  <si>
    <t>23.01.2014-31.12.2014гг.</t>
  </si>
  <si>
    <t>услуги по тарифн.плану "Почта"</t>
  </si>
  <si>
    <t>молоко сухое</t>
  </si>
  <si>
    <t>лимон</t>
  </si>
  <si>
    <t>перец сладк.</t>
  </si>
  <si>
    <t>шиповник</t>
  </si>
  <si>
    <t>бензин АИ-92</t>
  </si>
  <si>
    <t>тех. обслужив. и ремонт ККМ</t>
  </si>
  <si>
    <t>№1644865 от 01.01.2013г</t>
  </si>
  <si>
    <t>теплоноситель</t>
  </si>
  <si>
    <t>холодная питьевая вода</t>
  </si>
  <si>
    <t>г. Москва, ш Алтуфьевское, дом 37, корпус 1</t>
  </si>
  <si>
    <t>169568 от 16.12.2008г ЛС 156075</t>
  </si>
  <si>
    <t>подписка по каталогу</t>
  </si>
  <si>
    <t>№130100947 от 01.01.2013г.</t>
  </si>
  <si>
    <t>№13/02-14 от 27.02.2014г.</t>
  </si>
  <si>
    <t>27.02.2014-31.12.2014гг.</t>
  </si>
  <si>
    <t>№24-М/2014 от 01.01.2014г</t>
  </si>
  <si>
    <t>№39/14 от 01.01.2014г.</t>
  </si>
  <si>
    <t>ООО "Росгосстрах"</t>
  </si>
  <si>
    <t>крупа перловая</t>
  </si>
  <si>
    <t>рис</t>
  </si>
  <si>
    <t>ИП Письменный Юрий Михайлович</t>
  </si>
  <si>
    <t>ЗАО Сибконт</t>
  </si>
  <si>
    <t>г.Ангарск, 32м-рн, дом4, кв.79</t>
  </si>
  <si>
    <t>информационно-технолог. сопров. 1С предприятие</t>
  </si>
  <si>
    <t>ЗАО Мастерхост</t>
  </si>
  <si>
    <t>ООО "Социальная система"</t>
  </si>
  <si>
    <t>г.Ангарск, ул. Кирова, 40, а/я 624</t>
  </si>
  <si>
    <t>№11-03-3/14 от 11.03.2014г.</t>
  </si>
  <si>
    <t>11.03.2014-31.12.2014гг.</t>
  </si>
  <si>
    <t>ИП Дудкин Игорь Анатольевич</t>
  </si>
  <si>
    <t>ИП Голубева Наталья Васильевна</t>
  </si>
  <si>
    <t>№26-у/2014 от 01.04.2014г.</t>
  </si>
  <si>
    <t>г.Ангарск,                        212 кв-л, д. 15 - 123</t>
  </si>
  <si>
    <t>01.04.2014-31.12.2014гг.</t>
  </si>
  <si>
    <t>г.Ангарск,                                                      257-й квартал, дом №10, кв.1</t>
  </si>
  <si>
    <t>кальмары</t>
  </si>
  <si>
    <t>крабовые палочки</t>
  </si>
  <si>
    <t>цыплята бр</t>
  </si>
  <si>
    <t>масло крестьянское</t>
  </si>
  <si>
    <t>огрцы маринов.</t>
  </si>
  <si>
    <t>майонез</t>
  </si>
  <si>
    <t>тех.обслуживание эл.техн.установок</t>
  </si>
  <si>
    <t>тех.обслуж.ОПС</t>
  </si>
  <si>
    <t>01.03.2014-31.12.2014гг.</t>
  </si>
  <si>
    <t>Отбор: Учреждение "ГАПОУ ИО АИТ"</t>
  </si>
  <si>
    <t>01.01.2014-30.06.2014гг.</t>
  </si>
  <si>
    <t>оплата проезда сирот</t>
  </si>
  <si>
    <t>ООО "Редакция газеты "Подробности"</t>
  </si>
  <si>
    <t>г.Ангарск, мкр 7А, д.35</t>
  </si>
  <si>
    <t>б/н от14.05.2014г.</t>
  </si>
  <si>
    <t>информац.услуги</t>
  </si>
  <si>
    <t>№658/2013 от 26.12.2013г.</t>
  </si>
  <si>
    <t>26.12.2013-31.12.2014гг.</t>
  </si>
  <si>
    <t>№КАОО00001695 от 03.03.2014</t>
  </si>
  <si>
    <t>ООО "СибЭкоМеталл"</t>
  </si>
  <si>
    <t>ООО "ДНС Альфа-Иркутск"</t>
  </si>
  <si>
    <t>14.05.2014-31.12.2014гг.</t>
  </si>
  <si>
    <t>ООО "Майская типография"</t>
  </si>
  <si>
    <t>г.Ангарск, мкр.Майск, ул.Дмитрова, дом 1</t>
  </si>
  <si>
    <t>№91 от 02.09.2014г.</t>
  </si>
  <si>
    <t xml:space="preserve">абон.плата за почт.ящик </t>
  </si>
  <si>
    <t xml:space="preserve">водоотведение и очистка сточных вод </t>
  </si>
  <si>
    <t>№08/01-14 от 31.03.2014г.</t>
  </si>
  <si>
    <t>№07/01-14 от 31.03.2014г.</t>
  </si>
  <si>
    <t>ООО "Сибинструмент"</t>
  </si>
  <si>
    <t>г. Ангарск, мкр.Майск, ул. Степана Разина, 3</t>
  </si>
  <si>
    <t>№12А112 от 25.07.2014г.</t>
  </si>
  <si>
    <t>25.07.2014-31.12.2014гг.</t>
  </si>
  <si>
    <t>ЗАО "МТС"</t>
  </si>
  <si>
    <t>г. Ангарск, квартал 252, строение 3а</t>
  </si>
  <si>
    <t>№б/н от 21.08.2014г.</t>
  </si>
  <si>
    <t>21.08.2014-31.12.2014гг.</t>
  </si>
  <si>
    <t>г. Ангарск, м/р-н 32, д. 3, кв. 193</t>
  </si>
  <si>
    <t>с 01.09.2014г. по 30.09.2014г.</t>
  </si>
  <si>
    <t>ветчина</t>
  </si>
  <si>
    <t>баклажан</t>
  </si>
  <si>
    <t>макаронные изделия</t>
  </si>
  <si>
    <t xml:space="preserve">вода питьевая "байкальская " </t>
  </si>
  <si>
    <t>дрожжи сухие</t>
  </si>
  <si>
    <t>компот ананасовый</t>
  </si>
  <si>
    <t>кукуруза</t>
  </si>
  <si>
    <t>повидло</t>
  </si>
  <si>
    <t>сахарная пудра</t>
  </si>
  <si>
    <t>сыр Очаковский</t>
  </si>
  <si>
    <t>ООО "Спортмастер"</t>
  </si>
  <si>
    <t>г.Москва, ул. Миклухо-Маклая, д.18, корпус 2, комн.102</t>
  </si>
  <si>
    <t>№262 от 05.08.2014г</t>
  </si>
  <si>
    <t>05.08.2014-30.09.2014гг.</t>
  </si>
  <si>
    <t>гриф прям.стал. 30х1700</t>
  </si>
  <si>
    <t>блин стал.20кг</t>
  </si>
  <si>
    <t>блин стал.10кг</t>
  </si>
  <si>
    <t>блин стал.15кг</t>
  </si>
  <si>
    <t>блин стал.5кг</t>
  </si>
  <si>
    <t>кардиодатчик</t>
  </si>
  <si>
    <t>велотренажер магнитный</t>
  </si>
  <si>
    <t>скамья универсальная</t>
  </si>
  <si>
    <t>стойки для штанги</t>
  </si>
  <si>
    <t>ООО "Компания СнабЦентр"</t>
  </si>
  <si>
    <t>г.Ангарск,                       215квар., строен.14</t>
  </si>
  <si>
    <t>проволока СВ08А ф3</t>
  </si>
  <si>
    <t>г.Иркутск, ул.. 2-я Железнодорожная, д.78</t>
  </si>
  <si>
    <t>мышь проводная</t>
  </si>
  <si>
    <t>клавиатура проводная</t>
  </si>
  <si>
    <t xml:space="preserve">внешний USB2.0 HUB 4port DNS\AirTone </t>
  </si>
  <si>
    <t>внешний USB2.0 HUB 4port CBR</t>
  </si>
  <si>
    <t>внешний HDD WD 1Tb Elements Portable 2.5" USB 3.0</t>
  </si>
  <si>
    <t>№25/09-2014 от 07.09.2014г.</t>
  </si>
  <si>
    <t>ремонт освещения</t>
  </si>
  <si>
    <t>г.Ангарск, квартал 123, дом 6</t>
  </si>
  <si>
    <t>лист г/к 5мм ст3 1,5*6,0</t>
  </si>
  <si>
    <t>№197 от 03.09.2014г.</t>
  </si>
  <si>
    <t>03.09.2014-31.12.2014гг.</t>
  </si>
  <si>
    <t>термочайник 4,5л</t>
  </si>
  <si>
    <t>"Иркутский центр Сварки и Сервиса"</t>
  </si>
  <si>
    <t>г. Иркутск, ул. Красногвардейская, д.23, оф. 2</t>
  </si>
  <si>
    <t>проволока сварочная ОК Aristorod 12.50 d 0,8мм</t>
  </si>
  <si>
    <t>заправка картриджа HpLJ 1005/1010/1102/Xerox Ph 3117 тонером</t>
  </si>
  <si>
    <t>заправка картриджа CANON FC тонером</t>
  </si>
  <si>
    <t>замена вала заряда/магнитного вала 1005/1010/1102</t>
  </si>
  <si>
    <t>замена лезвия дозирующего HpLJ 1102</t>
  </si>
  <si>
    <t>транспортная карта</t>
  </si>
  <si>
    <t>лист г/к 2мм ст3 1,25*2,5</t>
  </si>
  <si>
    <t>лист г/к 3мм ст3 1,25*2,5</t>
  </si>
  <si>
    <t>труба проф.60*40*2</t>
  </si>
  <si>
    <t>электроды МР-3С ф3.0</t>
  </si>
  <si>
    <t>электроды МР-3С ф4.0</t>
  </si>
  <si>
    <t>электроды УОНИ ф3.0</t>
  </si>
  <si>
    <t>электроды УОНИ ф4.0</t>
  </si>
  <si>
    <t>рукавицы раб.брез.с двойн.наладон.</t>
  </si>
  <si>
    <t>ООО "МС-Компания"</t>
  </si>
  <si>
    <t>г. Иркутск, ул. Сурикова, дом 4</t>
  </si>
  <si>
    <t>№БР-22900 от 05.09.2014г.</t>
  </si>
  <si>
    <t>ключница 300х240х80</t>
  </si>
  <si>
    <t>ООО "Отделочник"</t>
  </si>
  <si>
    <t>г. Ангарск, 93-й кв., дом 41</t>
  </si>
  <si>
    <t>№б/н от 10.09.2014г.</t>
  </si>
  <si>
    <t>полотно ДГ-200х60см</t>
  </si>
  <si>
    <t>деталь коробки дв.2,1м</t>
  </si>
  <si>
    <t>наличник 60х15мм 2,35м</t>
  </si>
  <si>
    <t>журнал регистр. инструкт.на раб.место</t>
  </si>
  <si>
    <t>ООО ЛЦ "Байкалбытсервис"</t>
  </si>
  <si>
    <t>г. Иркутск, ул. Рабочего штаба, 97</t>
  </si>
  <si>
    <t>унив.дезинф.моющ.ср-во Прогресс 5л</t>
  </si>
  <si>
    <t>мыло хоз. 270гр</t>
  </si>
  <si>
    <t>санфор-универс.750мл</t>
  </si>
  <si>
    <t>обычный порошок 350гр</t>
  </si>
  <si>
    <t>перчатки х/б с ПВХ напыл.</t>
  </si>
  <si>
    <t>Тайд 3кг, автомат</t>
  </si>
  <si>
    <t>перчатки хоз.латексн.с х/б напыл.р L</t>
  </si>
  <si>
    <t>перчатки хоз.латексн.с х/б напыл.р M</t>
  </si>
  <si>
    <t>перчатки хоз.латексн.с х/б напыл.р XL</t>
  </si>
  <si>
    <t>№2014/19 от 10.09.2014г.</t>
  </si>
  <si>
    <t>пистолет для монт. пены</t>
  </si>
  <si>
    <t>очиститель пены 500мл</t>
  </si>
  <si>
    <t>пена проф.870мл</t>
  </si>
  <si>
    <t>клей Геркулес унив.25кг</t>
  </si>
  <si>
    <t>клей Геркулес ячеист.бетона.25кг</t>
  </si>
  <si>
    <t>шпаклевка маслен.-клеев.15кг</t>
  </si>
  <si>
    <t>затирка бел. 2кг</t>
  </si>
  <si>
    <t>кисть 50мм</t>
  </si>
  <si>
    <t>кисть 25мм</t>
  </si>
  <si>
    <t>макловица 50*150</t>
  </si>
  <si>
    <t>шлиф.бумага 23*28 №80</t>
  </si>
  <si>
    <t>шлиф.бумага 23*28 №120</t>
  </si>
  <si>
    <t>№2014/20 от 10.09.2014г.</t>
  </si>
  <si>
    <t>эмаль ПФ-115 20кг</t>
  </si>
  <si>
    <t>эмаль ПФ-266 5кг</t>
  </si>
  <si>
    <t>г.Ангарск, 6 м-он, д.15</t>
  </si>
  <si>
    <t>№Д-63808060-11-1-000118-14 от 14.06.2014г.</t>
  </si>
  <si>
    <t>обязат.страх.гражд. ответств.владельцев трансп.средств</t>
  </si>
  <si>
    <t>24.09.2014-23.09.2015гг.</t>
  </si>
  <si>
    <t>№53-п/2014 от 08.09.2014г.</t>
  </si>
  <si>
    <t>№911/14 от 08.09.2014г.</t>
  </si>
  <si>
    <t>№51-п/2014 от 31.08.2014г, №54-п/2014 от 10.09.2014г, №56-п/2014 от 23.09.2014г, №57-п/2014 от 23.09.2014г</t>
  </si>
  <si>
    <t>№50-п/2014 от 31.08.2014г, №90 от 09.09.2014г, №58-п/2014 от 23.09.2014г</t>
  </si>
  <si>
    <t>№52-п/2014 от 31.08.2014г, №55-п/2014 от 15.09.2014г, №59-п/2014 от 25.09.2014г</t>
  </si>
  <si>
    <t>01.09.2014-30.11.2014гг.</t>
  </si>
  <si>
    <t>08.09.2014-30.09.2014гг.</t>
  </si>
  <si>
    <t>01.09.2014-31.10.2014гг.</t>
  </si>
  <si>
    <t>01.09.2014-31.12.2014гг.</t>
  </si>
  <si>
    <t>г.Ангарск,                               мкр-н Майск, Переулок Автоматики, строение 13</t>
  </si>
  <si>
    <t>ацетилен (1бал/5кг)</t>
  </si>
  <si>
    <r>
      <t>кислород (1бал/6м</t>
    </r>
    <r>
      <rPr>
        <b/>
        <sz val="10"/>
        <rFont val="Calibri"/>
        <family val="2"/>
        <charset val="204"/>
      </rPr>
      <t>³</t>
    </r>
    <r>
      <rPr>
        <b/>
        <sz val="10"/>
        <rFont val="Times New Roman"/>
        <family val="1"/>
        <charset val="204"/>
      </rPr>
      <t>)</t>
    </r>
  </si>
  <si>
    <t>№93 от 09.09.2014г.</t>
  </si>
  <si>
    <t>09.09.2014-31.12.2014гг.</t>
  </si>
  <si>
    <t>№91 от 09.09.2014г.</t>
  </si>
  <si>
    <t>№94 от 11.09.2014г.</t>
  </si>
  <si>
    <t>02.09.2014-30.09.2014гг.</t>
  </si>
  <si>
    <t>09.09.2014-30.09.2014гг.</t>
  </si>
  <si>
    <t>11.09.2014-30.09.2014гг.</t>
  </si>
  <si>
    <t>зачетная книжка</t>
  </si>
  <si>
    <t>студенческий билет</t>
  </si>
  <si>
    <t>удостоверение по эл.безопасности</t>
  </si>
  <si>
    <t>удлинитель KVM по витой паре, Aten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</si>
  <si>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</si>
  <si>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</si>
  <si>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</si>
  <si>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</si>
  <si>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</si>
  <si>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</si>
  <si>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Исполнитель: Крюкова Л.В.</t>
  </si>
  <si>
    <t>"_____"________________ 20____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</si>
</sst>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5" fillId="2" borderId="0" xfId="0" applyFont="1" applyFill="1"/>
    <xf numFmtId="2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2" xfId="1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10" xfId="2" applyNumberFormat="1" applyFont="1" applyBorder="1" applyAlignment="1">
      <alignment horizontal="center" vertical="center" wrapText="1"/>
    </xf>
    <xf numFmtId="0" fontId="2" fillId="0" borderId="8" xfId="2" applyNumberFormat="1" applyFont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topLeftCell="A106" zoomScaleSheetLayoutView="100" workbookViewId="0">
      <selection activeCell="G112" sqref="G112:I112"/>
    </sheetView>
  </sheetViews>
  <sheetFormatPr defaultRowHeight="15"/>
  <cols>
    <col min="1" max="1" width="5.85546875" style="3" customWidth="1"/>
    <col min="2" max="2" width="20.42578125" style="3" customWidth="1"/>
    <col min="3" max="3" width="19.28515625" style="3" customWidth="1"/>
    <col min="4" max="4" width="14.42578125" style="3" customWidth="1"/>
    <col min="5" max="5" width="12" style="3" customWidth="1"/>
    <col min="6" max="6" width="21.85546875" style="3" customWidth="1"/>
    <col min="7" max="7" width="12.85546875" style="3" customWidth="1"/>
    <col min="8" max="8" width="11.85546875" style="3" customWidth="1"/>
    <col min="9" max="9" width="16" style="3" customWidth="1"/>
    <col min="10" max="10" width="12.28515625" style="3" customWidth="1"/>
    <col min="11" max="16384" width="9.140625" style="3"/>
  </cols>
  <sheetData>
    <row r="1" spans="1:9">
      <c r="A1" s="83" t="s">
        <v>132</v>
      </c>
      <c r="B1" s="83"/>
      <c r="C1" s="83"/>
      <c r="D1" s="83"/>
      <c r="E1" s="83"/>
    </row>
    <row r="2" spans="1:9" ht="8.25" customHeight="1"/>
    <row r="3" spans="1:9" ht="18.75" customHeight="1">
      <c r="A3" s="84" t="s">
        <v>0</v>
      </c>
      <c r="B3" s="84"/>
      <c r="C3" s="84"/>
      <c r="D3" s="84"/>
    </row>
    <row r="4" spans="1:9">
      <c r="A4" s="2" t="s">
        <v>1</v>
      </c>
      <c r="D4" s="85" t="s">
        <v>161</v>
      </c>
      <c r="E4" s="85"/>
      <c r="F4" s="85"/>
      <c r="G4" s="5"/>
      <c r="H4" s="5"/>
      <c r="I4" s="5"/>
    </row>
    <row r="5" spans="1:9" ht="7.5" customHeight="1" thickBot="1">
      <c r="C5" s="4"/>
    </row>
    <row r="6" spans="1:9" ht="15.75" thickBot="1">
      <c r="A6" s="77" t="s">
        <v>2</v>
      </c>
      <c r="B6" s="86" t="s">
        <v>3</v>
      </c>
      <c r="C6" s="87"/>
      <c r="D6" s="88"/>
      <c r="E6" s="89" t="s">
        <v>4</v>
      </c>
      <c r="F6" s="86" t="s">
        <v>5</v>
      </c>
      <c r="G6" s="87"/>
      <c r="H6" s="87"/>
      <c r="I6" s="88"/>
    </row>
    <row r="7" spans="1:9" ht="43.5" thickBot="1">
      <c r="A7" s="78"/>
      <c r="B7" s="6" t="s">
        <v>6</v>
      </c>
      <c r="C7" s="6" t="s">
        <v>7</v>
      </c>
      <c r="D7" s="7" t="s">
        <v>8</v>
      </c>
      <c r="E7" s="90"/>
      <c r="F7" s="48" t="s">
        <v>9</v>
      </c>
      <c r="G7" s="19" t="s">
        <v>50</v>
      </c>
      <c r="H7" s="48" t="s">
        <v>51</v>
      </c>
      <c r="I7" s="8" t="s">
        <v>52</v>
      </c>
    </row>
    <row r="8" spans="1:9" ht="15" customHeight="1" thickBot="1">
      <c r="A8" s="77">
        <v>1</v>
      </c>
      <c r="B8" s="80" t="s">
        <v>53</v>
      </c>
      <c r="C8" s="80" t="s">
        <v>54</v>
      </c>
      <c r="D8" s="80" t="s">
        <v>259</v>
      </c>
      <c r="E8" s="80" t="s">
        <v>265</v>
      </c>
      <c r="F8" s="10" t="s">
        <v>106</v>
      </c>
      <c r="G8" s="9">
        <v>25</v>
      </c>
      <c r="H8" s="13">
        <f>I8/G8</f>
        <v>14.5</v>
      </c>
      <c r="I8" s="14">
        <v>362.5</v>
      </c>
    </row>
    <row r="9" spans="1:9" ht="15" customHeight="1" thickBot="1">
      <c r="A9" s="79"/>
      <c r="B9" s="81"/>
      <c r="C9" s="81"/>
      <c r="D9" s="81"/>
      <c r="E9" s="81"/>
      <c r="F9" s="10" t="s">
        <v>164</v>
      </c>
      <c r="G9" s="9">
        <v>100</v>
      </c>
      <c r="H9" s="13">
        <f>I9/G9</f>
        <v>22.5</v>
      </c>
      <c r="I9" s="14">
        <v>2250</v>
      </c>
    </row>
    <row r="10" spans="1:9" ht="15" customHeight="1" thickBot="1">
      <c r="A10" s="78"/>
      <c r="B10" s="82"/>
      <c r="C10" s="82"/>
      <c r="D10" s="82"/>
      <c r="E10" s="82"/>
      <c r="F10" s="18" t="s">
        <v>107</v>
      </c>
      <c r="G10" s="9">
        <v>50</v>
      </c>
      <c r="H10" s="13">
        <f t="shared" ref="H10:H115" si="0">I10/G10</f>
        <v>33</v>
      </c>
      <c r="I10" s="14">
        <v>1650</v>
      </c>
    </row>
    <row r="11" spans="1:9" ht="15" customHeight="1" thickBot="1">
      <c r="A11" s="77">
        <v>2</v>
      </c>
      <c r="B11" s="91" t="s">
        <v>44</v>
      </c>
      <c r="C11" s="93" t="s">
        <v>56</v>
      </c>
      <c r="D11" s="91" t="s">
        <v>262</v>
      </c>
      <c r="E11" s="80" t="s">
        <v>264</v>
      </c>
      <c r="F11" s="9" t="s">
        <v>74</v>
      </c>
      <c r="G11" s="9">
        <v>146.47999999999999</v>
      </c>
      <c r="H11" s="13">
        <f t="shared" ref="H11" si="1">I11/G11</f>
        <v>272.6650737302021</v>
      </c>
      <c r="I11" s="14">
        <v>39939.980000000003</v>
      </c>
    </row>
    <row r="12" spans="1:9" ht="15" customHeight="1" thickBot="1">
      <c r="A12" s="79"/>
      <c r="B12" s="92"/>
      <c r="C12" s="94"/>
      <c r="D12" s="92"/>
      <c r="E12" s="81"/>
      <c r="F12" s="9" t="s">
        <v>123</v>
      </c>
      <c r="G12" s="9">
        <v>22</v>
      </c>
      <c r="H12" s="13">
        <f t="shared" si="0"/>
        <v>100</v>
      </c>
      <c r="I12" s="14">
        <v>2200</v>
      </c>
    </row>
    <row r="13" spans="1:9" ht="15" customHeight="1" thickBot="1">
      <c r="A13" s="79"/>
      <c r="B13" s="92"/>
      <c r="C13" s="94"/>
      <c r="D13" s="92"/>
      <c r="E13" s="81"/>
      <c r="F13" s="9" t="s">
        <v>124</v>
      </c>
      <c r="G13" s="9">
        <v>6</v>
      </c>
      <c r="H13" s="13">
        <f t="shared" si="0"/>
        <v>150</v>
      </c>
      <c r="I13" s="14">
        <v>900</v>
      </c>
    </row>
    <row r="14" spans="1:9" ht="15" customHeight="1" thickBot="1">
      <c r="A14" s="79"/>
      <c r="B14" s="92"/>
      <c r="C14" s="94"/>
      <c r="D14" s="92"/>
      <c r="E14" s="81"/>
      <c r="F14" s="9" t="s">
        <v>76</v>
      </c>
      <c r="G14" s="9">
        <v>28.47</v>
      </c>
      <c r="H14" s="13">
        <f t="shared" si="0"/>
        <v>165</v>
      </c>
      <c r="I14" s="14">
        <v>4697.55</v>
      </c>
    </row>
    <row r="15" spans="1:9" ht="15" customHeight="1" thickBot="1">
      <c r="A15" s="79"/>
      <c r="B15" s="92"/>
      <c r="C15" s="94"/>
      <c r="D15" s="92"/>
      <c r="E15" s="81"/>
      <c r="F15" s="9" t="s">
        <v>75</v>
      </c>
      <c r="G15" s="9">
        <v>24.14</v>
      </c>
      <c r="H15" s="13">
        <f t="shared" si="0"/>
        <v>343</v>
      </c>
      <c r="I15" s="14">
        <v>8280.02</v>
      </c>
    </row>
    <row r="16" spans="1:9" ht="15" customHeight="1" thickBot="1">
      <c r="A16" s="79"/>
      <c r="B16" s="92"/>
      <c r="C16" s="94"/>
      <c r="D16" s="92"/>
      <c r="E16" s="81"/>
      <c r="F16" s="9" t="s">
        <v>125</v>
      </c>
      <c r="G16" s="9">
        <v>192.2</v>
      </c>
      <c r="H16" s="13">
        <f t="shared" si="0"/>
        <v>148.24771071800208</v>
      </c>
      <c r="I16" s="14">
        <v>28493.21</v>
      </c>
    </row>
    <row r="17" spans="1:9" ht="15" customHeight="1" thickBot="1">
      <c r="A17" s="79"/>
      <c r="B17" s="92"/>
      <c r="C17" s="94"/>
      <c r="D17" s="92"/>
      <c r="E17" s="81"/>
      <c r="F17" s="9" t="s">
        <v>45</v>
      </c>
      <c r="G17" s="9">
        <v>152</v>
      </c>
      <c r="H17" s="13">
        <f t="shared" si="0"/>
        <v>165.68427631578948</v>
      </c>
      <c r="I17" s="14">
        <v>25184.01</v>
      </c>
    </row>
    <row r="18" spans="1:9" ht="25.5" customHeight="1" thickBot="1">
      <c r="A18" s="77">
        <v>3</v>
      </c>
      <c r="B18" s="80" t="s">
        <v>57</v>
      </c>
      <c r="C18" s="80" t="s">
        <v>58</v>
      </c>
      <c r="D18" s="80" t="s">
        <v>263</v>
      </c>
      <c r="E18" s="80" t="s">
        <v>266</v>
      </c>
      <c r="F18" s="26" t="s">
        <v>165</v>
      </c>
      <c r="G18" s="10">
        <v>625</v>
      </c>
      <c r="H18" s="15">
        <f t="shared" si="0"/>
        <v>6.4</v>
      </c>
      <c r="I18" s="14">
        <v>4000</v>
      </c>
    </row>
    <row r="19" spans="1:9" ht="15" customHeight="1" thickBot="1">
      <c r="A19" s="79"/>
      <c r="B19" s="81"/>
      <c r="C19" s="81"/>
      <c r="D19" s="81"/>
      <c r="E19" s="81"/>
      <c r="F19" s="9" t="s">
        <v>166</v>
      </c>
      <c r="G19" s="10">
        <v>8</v>
      </c>
      <c r="H19" s="15">
        <f t="shared" si="0"/>
        <v>330</v>
      </c>
      <c r="I19" s="14">
        <v>2640</v>
      </c>
    </row>
    <row r="20" spans="1:9" ht="15" customHeight="1" thickBot="1">
      <c r="A20" s="79"/>
      <c r="B20" s="81"/>
      <c r="C20" s="81"/>
      <c r="D20" s="81"/>
      <c r="E20" s="81"/>
      <c r="F20" s="9" t="s">
        <v>167</v>
      </c>
      <c r="G20" s="10">
        <v>9.6</v>
      </c>
      <c r="H20" s="15">
        <f t="shared" si="0"/>
        <v>68.75</v>
      </c>
      <c r="I20" s="14">
        <v>660</v>
      </c>
    </row>
    <row r="21" spans="1:9" ht="15" customHeight="1" thickBot="1">
      <c r="A21" s="79"/>
      <c r="B21" s="81"/>
      <c r="C21" s="81"/>
      <c r="D21" s="81"/>
      <c r="E21" s="81"/>
      <c r="F21" s="9" t="s">
        <v>168</v>
      </c>
      <c r="G21" s="10">
        <v>6.12</v>
      </c>
      <c r="H21" s="15">
        <f t="shared" si="0"/>
        <v>108.82352941176471</v>
      </c>
      <c r="I21" s="14">
        <v>666</v>
      </c>
    </row>
    <row r="22" spans="1:9" ht="15" customHeight="1" thickBot="1">
      <c r="A22" s="79"/>
      <c r="B22" s="81"/>
      <c r="C22" s="81"/>
      <c r="D22" s="81"/>
      <c r="E22" s="81"/>
      <c r="F22" s="47" t="s">
        <v>128</v>
      </c>
      <c r="G22" s="10">
        <v>19.2</v>
      </c>
      <c r="H22" s="15">
        <f t="shared" si="0"/>
        <v>77.5</v>
      </c>
      <c r="I22" s="14">
        <v>1488</v>
      </c>
    </row>
    <row r="23" spans="1:9" ht="15" customHeight="1" thickBot="1">
      <c r="A23" s="79"/>
      <c r="B23" s="81"/>
      <c r="C23" s="81"/>
      <c r="D23" s="81"/>
      <c r="E23" s="81"/>
      <c r="F23" s="9" t="s">
        <v>60</v>
      </c>
      <c r="G23" s="10">
        <v>80</v>
      </c>
      <c r="H23" s="15">
        <f t="shared" si="0"/>
        <v>62</v>
      </c>
      <c r="I23" s="14">
        <v>4960</v>
      </c>
    </row>
    <row r="24" spans="1:9" ht="15" customHeight="1" thickBot="1">
      <c r="A24" s="79"/>
      <c r="B24" s="81"/>
      <c r="C24" s="81"/>
      <c r="D24" s="81"/>
      <c r="E24" s="81"/>
      <c r="F24" s="9" t="s">
        <v>126</v>
      </c>
      <c r="G24" s="10">
        <v>16</v>
      </c>
      <c r="H24" s="15">
        <f t="shared" si="0"/>
        <v>115</v>
      </c>
      <c r="I24" s="14">
        <v>1840</v>
      </c>
    </row>
    <row r="25" spans="1:9" ht="15" customHeight="1" thickBot="1">
      <c r="A25" s="79"/>
      <c r="B25" s="81"/>
      <c r="C25" s="81"/>
      <c r="D25" s="81"/>
      <c r="E25" s="81"/>
      <c r="F25" s="46" t="s">
        <v>55</v>
      </c>
      <c r="G25" s="33">
        <v>124.2</v>
      </c>
      <c r="H25" s="25">
        <f t="shared" si="0"/>
        <v>48.913043478260867</v>
      </c>
      <c r="I25" s="34">
        <v>6075</v>
      </c>
    </row>
    <row r="26" spans="1:9" ht="15" customHeight="1" thickBot="1">
      <c r="A26" s="79"/>
      <c r="B26" s="81"/>
      <c r="C26" s="81"/>
      <c r="D26" s="81"/>
      <c r="E26" s="81"/>
      <c r="F26" s="47" t="s">
        <v>88</v>
      </c>
      <c r="G26" s="11">
        <v>25</v>
      </c>
      <c r="H26" s="16">
        <f t="shared" si="0"/>
        <v>162</v>
      </c>
      <c r="I26" s="17">
        <v>4050</v>
      </c>
    </row>
    <row r="27" spans="1:9" ht="15" customHeight="1" thickBot="1">
      <c r="A27" s="79"/>
      <c r="B27" s="81"/>
      <c r="C27" s="81"/>
      <c r="D27" s="81"/>
      <c r="E27" s="81"/>
      <c r="F27" s="9" t="s">
        <v>127</v>
      </c>
      <c r="G27" s="10">
        <v>17.760000000000002</v>
      </c>
      <c r="H27" s="15">
        <f t="shared" si="0"/>
        <v>62.837837837837832</v>
      </c>
      <c r="I27" s="14">
        <v>1116</v>
      </c>
    </row>
    <row r="28" spans="1:9" ht="15" customHeight="1" thickBot="1">
      <c r="A28" s="79"/>
      <c r="B28" s="81"/>
      <c r="C28" s="81"/>
      <c r="D28" s="81"/>
      <c r="E28" s="81"/>
      <c r="F28" s="9" t="s">
        <v>169</v>
      </c>
      <c r="G28" s="10">
        <v>12</v>
      </c>
      <c r="H28" s="15">
        <f t="shared" si="0"/>
        <v>69</v>
      </c>
      <c r="I28" s="14">
        <v>828</v>
      </c>
    </row>
    <row r="29" spans="1:9" ht="15" customHeight="1" thickBot="1">
      <c r="A29" s="79"/>
      <c r="B29" s="81"/>
      <c r="C29" s="81"/>
      <c r="D29" s="81"/>
      <c r="E29" s="81"/>
      <c r="F29" s="47" t="s">
        <v>170</v>
      </c>
      <c r="G29" s="9">
        <v>9</v>
      </c>
      <c r="H29" s="15">
        <f t="shared" si="0"/>
        <v>90</v>
      </c>
      <c r="I29" s="14">
        <v>810</v>
      </c>
    </row>
    <row r="30" spans="1:9" ht="15" customHeight="1" thickBot="1">
      <c r="A30" s="79"/>
      <c r="B30" s="81"/>
      <c r="C30" s="81"/>
      <c r="D30" s="81"/>
      <c r="E30" s="81"/>
      <c r="F30" s="9" t="s">
        <v>59</v>
      </c>
      <c r="G30" s="12">
        <v>13.42</v>
      </c>
      <c r="H30" s="15">
        <f>I30/G30</f>
        <v>282</v>
      </c>
      <c r="I30" s="14">
        <v>3784.44</v>
      </c>
    </row>
    <row r="31" spans="1:9" ht="15" customHeight="1" thickBot="1">
      <c r="A31" s="79"/>
      <c r="B31" s="81"/>
      <c r="C31" s="81"/>
      <c r="D31" s="82"/>
      <c r="E31" s="82"/>
      <c r="F31" s="9" t="s">
        <v>171</v>
      </c>
      <c r="G31" s="18">
        <v>10.4</v>
      </c>
      <c r="H31" s="15">
        <f t="shared" si="0"/>
        <v>130</v>
      </c>
      <c r="I31" s="14">
        <v>1352</v>
      </c>
    </row>
    <row r="32" spans="1:9" ht="15" customHeight="1" thickBot="1">
      <c r="A32" s="77">
        <v>4</v>
      </c>
      <c r="B32" s="80" t="s">
        <v>35</v>
      </c>
      <c r="C32" s="80" t="s">
        <v>36</v>
      </c>
      <c r="D32" s="80" t="s">
        <v>260</v>
      </c>
      <c r="E32" s="80" t="s">
        <v>267</v>
      </c>
      <c r="F32" s="9" t="s">
        <v>162</v>
      </c>
      <c r="G32" s="9">
        <v>14.583</v>
      </c>
      <c r="H32" s="15">
        <f t="shared" si="0"/>
        <v>187.99972570801617</v>
      </c>
      <c r="I32" s="14">
        <v>2741.6</v>
      </c>
    </row>
    <row r="33" spans="1:10" ht="15" customHeight="1" thickBot="1">
      <c r="A33" s="79"/>
      <c r="B33" s="81"/>
      <c r="C33" s="81"/>
      <c r="D33" s="81"/>
      <c r="E33" s="81"/>
      <c r="F33" s="9" t="s">
        <v>37</v>
      </c>
      <c r="G33" s="9">
        <v>56.375</v>
      </c>
      <c r="H33" s="15">
        <f t="shared" si="0"/>
        <v>130.500044345898</v>
      </c>
      <c r="I33" s="14">
        <v>7356.94</v>
      </c>
    </row>
    <row r="34" spans="1:10" ht="15" customHeight="1" thickBot="1">
      <c r="A34" s="78"/>
      <c r="B34" s="82"/>
      <c r="C34" s="82"/>
      <c r="D34" s="82"/>
      <c r="E34" s="82"/>
      <c r="F34" s="58" t="s">
        <v>43</v>
      </c>
      <c r="G34" s="58">
        <v>240</v>
      </c>
      <c r="H34" s="25">
        <f t="shared" si="0"/>
        <v>47.3</v>
      </c>
      <c r="I34" s="34">
        <v>11352</v>
      </c>
    </row>
    <row r="35" spans="1:10" ht="15" customHeight="1" thickBot="1">
      <c r="A35" s="77">
        <v>5</v>
      </c>
      <c r="B35" s="80" t="s">
        <v>46</v>
      </c>
      <c r="C35" s="80" t="s">
        <v>73</v>
      </c>
      <c r="D35" s="80" t="s">
        <v>261</v>
      </c>
      <c r="E35" s="80" t="s">
        <v>266</v>
      </c>
      <c r="F35" s="22" t="s">
        <v>39</v>
      </c>
      <c r="G35" s="9">
        <v>106</v>
      </c>
      <c r="H35" s="15">
        <f t="shared" si="0"/>
        <v>9</v>
      </c>
      <c r="I35" s="14">
        <v>954</v>
      </c>
    </row>
    <row r="36" spans="1:10" ht="15" customHeight="1" thickBot="1">
      <c r="A36" s="79"/>
      <c r="B36" s="81"/>
      <c r="C36" s="81"/>
      <c r="D36" s="81"/>
      <c r="E36" s="81"/>
      <c r="F36" s="22" t="s">
        <v>38</v>
      </c>
      <c r="G36" s="9">
        <v>296</v>
      </c>
      <c r="H36" s="15">
        <f t="shared" si="0"/>
        <v>15.378378378378379</v>
      </c>
      <c r="I36" s="14">
        <v>4552</v>
      </c>
    </row>
    <row r="37" spans="1:10" ht="15" customHeight="1" thickBot="1">
      <c r="A37" s="79"/>
      <c r="B37" s="81"/>
      <c r="C37" s="81"/>
      <c r="D37" s="81"/>
      <c r="E37" s="81"/>
      <c r="F37" s="22" t="s">
        <v>40</v>
      </c>
      <c r="G37" s="47">
        <v>108.3</v>
      </c>
      <c r="H37" s="16">
        <f t="shared" si="0"/>
        <v>25</v>
      </c>
      <c r="I37" s="17">
        <v>2707.5</v>
      </c>
    </row>
    <row r="38" spans="1:10" ht="15" customHeight="1" thickBot="1">
      <c r="A38" s="79"/>
      <c r="B38" s="81"/>
      <c r="C38" s="81"/>
      <c r="D38" s="81"/>
      <c r="E38" s="81"/>
      <c r="F38" s="22" t="s">
        <v>41</v>
      </c>
      <c r="G38" s="9">
        <v>183</v>
      </c>
      <c r="H38" s="15">
        <f t="shared" si="0"/>
        <v>20</v>
      </c>
      <c r="I38" s="14">
        <v>3660</v>
      </c>
    </row>
    <row r="39" spans="1:10" ht="15" customHeight="1" thickBot="1">
      <c r="A39" s="79"/>
      <c r="B39" s="81"/>
      <c r="C39" s="81"/>
      <c r="D39" s="81"/>
      <c r="E39" s="81"/>
      <c r="F39" s="22" t="s">
        <v>163</v>
      </c>
      <c r="G39" s="9">
        <v>4</v>
      </c>
      <c r="H39" s="15">
        <f t="shared" si="0"/>
        <v>110</v>
      </c>
      <c r="I39" s="14">
        <v>440</v>
      </c>
    </row>
    <row r="40" spans="1:10" ht="15" customHeight="1" thickBot="1">
      <c r="A40" s="79"/>
      <c r="B40" s="81"/>
      <c r="C40" s="81"/>
      <c r="D40" s="81"/>
      <c r="E40" s="81"/>
      <c r="F40" s="22" t="s">
        <v>89</v>
      </c>
      <c r="G40" s="9">
        <v>2.6</v>
      </c>
      <c r="H40" s="15">
        <f t="shared" si="0"/>
        <v>160</v>
      </c>
      <c r="I40" s="14">
        <v>416</v>
      </c>
    </row>
    <row r="41" spans="1:10" ht="15" customHeight="1" thickBot="1">
      <c r="A41" s="79"/>
      <c r="B41" s="81"/>
      <c r="C41" s="81"/>
      <c r="D41" s="81"/>
      <c r="E41" s="81"/>
      <c r="F41" s="9" t="s">
        <v>90</v>
      </c>
      <c r="G41" s="9">
        <v>14.8</v>
      </c>
      <c r="H41" s="15">
        <f t="shared" si="0"/>
        <v>52.837837837837839</v>
      </c>
      <c r="I41" s="14">
        <v>782</v>
      </c>
    </row>
    <row r="42" spans="1:10" ht="15" customHeight="1" thickBot="1">
      <c r="A42" s="79"/>
      <c r="B42" s="81"/>
      <c r="C42" s="81"/>
      <c r="D42" s="81"/>
      <c r="E42" s="81"/>
      <c r="F42" s="18" t="s">
        <v>48</v>
      </c>
      <c r="G42" s="9">
        <v>6</v>
      </c>
      <c r="H42" s="15">
        <f t="shared" si="0"/>
        <v>35</v>
      </c>
      <c r="I42" s="14">
        <v>210</v>
      </c>
    </row>
    <row r="43" spans="1:10" ht="15" customHeight="1" thickBot="1">
      <c r="A43" s="79"/>
      <c r="B43" s="81"/>
      <c r="C43" s="81"/>
      <c r="D43" s="81"/>
      <c r="E43" s="81"/>
      <c r="F43" s="18" t="s">
        <v>42</v>
      </c>
      <c r="G43" s="9">
        <v>5.17</v>
      </c>
      <c r="H43" s="15">
        <f t="shared" si="0"/>
        <v>15</v>
      </c>
      <c r="I43" s="14">
        <v>77.55</v>
      </c>
    </row>
    <row r="44" spans="1:10" ht="15" customHeight="1" thickBot="1">
      <c r="A44" s="79"/>
      <c r="B44" s="81"/>
      <c r="C44" s="81"/>
      <c r="D44" s="81"/>
      <c r="E44" s="81"/>
      <c r="F44" s="18" t="s">
        <v>47</v>
      </c>
      <c r="G44" s="9">
        <v>1.9</v>
      </c>
      <c r="H44" s="15">
        <f t="shared" si="0"/>
        <v>70</v>
      </c>
      <c r="I44" s="14">
        <v>133</v>
      </c>
    </row>
    <row r="45" spans="1:10" ht="15" customHeight="1" thickBot="1">
      <c r="A45" s="79"/>
      <c r="B45" s="81"/>
      <c r="C45" s="81"/>
      <c r="D45" s="81"/>
      <c r="E45" s="81"/>
      <c r="F45" s="18" t="s">
        <v>91</v>
      </c>
      <c r="G45" s="9">
        <v>9.9</v>
      </c>
      <c r="H45" s="15">
        <f t="shared" si="0"/>
        <v>110</v>
      </c>
      <c r="I45" s="14">
        <v>1089</v>
      </c>
    </row>
    <row r="46" spans="1:10" ht="15" customHeight="1" thickBot="1">
      <c r="A46" s="79"/>
      <c r="B46" s="81"/>
      <c r="C46" s="81"/>
      <c r="D46" s="81"/>
      <c r="E46" s="81"/>
      <c r="F46" s="18" t="s">
        <v>49</v>
      </c>
      <c r="G46" s="9">
        <v>46.2</v>
      </c>
      <c r="H46" s="15">
        <f t="shared" si="0"/>
        <v>59.220779220779214</v>
      </c>
      <c r="I46" s="14">
        <v>2736</v>
      </c>
    </row>
    <row r="47" spans="1:10" ht="39" thickBot="1">
      <c r="A47" s="9">
        <v>6</v>
      </c>
      <c r="B47" s="22" t="s">
        <v>10</v>
      </c>
      <c r="C47" s="21" t="s">
        <v>61</v>
      </c>
      <c r="D47" s="23" t="s">
        <v>85</v>
      </c>
      <c r="E47" s="22" t="s">
        <v>86</v>
      </c>
      <c r="F47" s="22" t="s">
        <v>92</v>
      </c>
      <c r="G47" s="45">
        <v>315</v>
      </c>
      <c r="H47" s="15">
        <f t="shared" si="0"/>
        <v>34.557142857142857</v>
      </c>
      <c r="I47" s="42">
        <v>10885.5</v>
      </c>
      <c r="J47" s="24"/>
    </row>
    <row r="48" spans="1:10" ht="31.5" customHeight="1" thickBot="1">
      <c r="A48" s="77">
        <v>7</v>
      </c>
      <c r="B48" s="74" t="s">
        <v>108</v>
      </c>
      <c r="C48" s="74" t="s">
        <v>268</v>
      </c>
      <c r="D48" s="74" t="s">
        <v>271</v>
      </c>
      <c r="E48" s="74" t="s">
        <v>272</v>
      </c>
      <c r="F48" s="22" t="s">
        <v>269</v>
      </c>
      <c r="G48" s="53">
        <v>85</v>
      </c>
      <c r="H48" s="15">
        <f t="shared" si="0"/>
        <v>380</v>
      </c>
      <c r="I48" s="42">
        <v>32300</v>
      </c>
      <c r="J48" s="24"/>
    </row>
    <row r="49" spans="1:10" ht="32.25" customHeight="1" thickBot="1">
      <c r="A49" s="78"/>
      <c r="B49" s="76"/>
      <c r="C49" s="76"/>
      <c r="D49" s="76"/>
      <c r="E49" s="76"/>
      <c r="F49" s="22" t="s">
        <v>270</v>
      </c>
      <c r="G49" s="53">
        <v>150</v>
      </c>
      <c r="H49" s="15">
        <f t="shared" si="0"/>
        <v>50</v>
      </c>
      <c r="I49" s="42">
        <v>7500</v>
      </c>
      <c r="J49" s="24"/>
    </row>
    <row r="50" spans="1:10" ht="15" customHeight="1" thickBot="1">
      <c r="A50" s="77">
        <v>8</v>
      </c>
      <c r="B50" s="74" t="s">
        <v>117</v>
      </c>
      <c r="C50" s="74" t="s">
        <v>160</v>
      </c>
      <c r="D50" s="74" t="s">
        <v>239</v>
      </c>
      <c r="E50" s="74"/>
      <c r="F50" s="22" t="s">
        <v>240</v>
      </c>
      <c r="G50" s="57">
        <v>1</v>
      </c>
      <c r="H50" s="15">
        <f t="shared" si="0"/>
        <v>550</v>
      </c>
      <c r="I50" s="42">
        <v>550</v>
      </c>
      <c r="J50" s="37"/>
    </row>
    <row r="51" spans="1:10" ht="15" customHeight="1" thickBot="1">
      <c r="A51" s="79"/>
      <c r="B51" s="75"/>
      <c r="C51" s="75"/>
      <c r="D51" s="75"/>
      <c r="E51" s="75"/>
      <c r="F51" s="22" t="s">
        <v>241</v>
      </c>
      <c r="G51" s="57">
        <v>1</v>
      </c>
      <c r="H51" s="15">
        <f t="shared" si="0"/>
        <v>100</v>
      </c>
      <c r="I51" s="42">
        <v>100</v>
      </c>
      <c r="J51" s="37"/>
    </row>
    <row r="52" spans="1:10" ht="15" customHeight="1" thickBot="1">
      <c r="A52" s="79"/>
      <c r="B52" s="75"/>
      <c r="C52" s="75"/>
      <c r="D52" s="75"/>
      <c r="E52" s="75"/>
      <c r="F52" s="22" t="s">
        <v>242</v>
      </c>
      <c r="G52" s="57">
        <v>4</v>
      </c>
      <c r="H52" s="15">
        <f t="shared" si="0"/>
        <v>310</v>
      </c>
      <c r="I52" s="42">
        <v>1240</v>
      </c>
      <c r="J52" s="37"/>
    </row>
    <row r="53" spans="1:10" ht="15" customHeight="1" thickBot="1">
      <c r="A53" s="79"/>
      <c r="B53" s="75"/>
      <c r="C53" s="75"/>
      <c r="D53" s="75"/>
      <c r="E53" s="75"/>
      <c r="F53" s="22" t="s">
        <v>243</v>
      </c>
      <c r="G53" s="57">
        <v>2</v>
      </c>
      <c r="H53" s="15">
        <f t="shared" si="0"/>
        <v>230</v>
      </c>
      <c r="I53" s="42">
        <v>460</v>
      </c>
      <c r="J53" s="37"/>
    </row>
    <row r="54" spans="1:10" ht="26.25" thickBot="1">
      <c r="A54" s="79"/>
      <c r="B54" s="75"/>
      <c r="C54" s="75"/>
      <c r="D54" s="75"/>
      <c r="E54" s="75"/>
      <c r="F54" s="22" t="s">
        <v>244</v>
      </c>
      <c r="G54" s="57">
        <v>4</v>
      </c>
      <c r="H54" s="15">
        <f t="shared" si="0"/>
        <v>230</v>
      </c>
      <c r="I54" s="42">
        <v>920</v>
      </c>
      <c r="J54" s="37"/>
    </row>
    <row r="55" spans="1:10" ht="26.25" thickBot="1">
      <c r="A55" s="79"/>
      <c r="B55" s="75"/>
      <c r="C55" s="75"/>
      <c r="D55" s="75"/>
      <c r="E55" s="75"/>
      <c r="F55" s="22" t="s">
        <v>245</v>
      </c>
      <c r="G55" s="57">
        <v>8</v>
      </c>
      <c r="H55" s="15">
        <f t="shared" si="0"/>
        <v>275</v>
      </c>
      <c r="I55" s="42">
        <v>2200</v>
      </c>
      <c r="J55" s="37"/>
    </row>
    <row r="56" spans="1:10" ht="15" customHeight="1" thickBot="1">
      <c r="A56" s="79"/>
      <c r="B56" s="75"/>
      <c r="C56" s="75"/>
      <c r="D56" s="75"/>
      <c r="E56" s="75"/>
      <c r="F56" s="22" t="s">
        <v>246</v>
      </c>
      <c r="G56" s="57">
        <v>5</v>
      </c>
      <c r="H56" s="15">
        <f t="shared" si="0"/>
        <v>150</v>
      </c>
      <c r="I56" s="42">
        <v>750</v>
      </c>
      <c r="J56" s="37"/>
    </row>
    <row r="57" spans="1:10" ht="15" customHeight="1" thickBot="1">
      <c r="A57" s="79"/>
      <c r="B57" s="75"/>
      <c r="C57" s="75"/>
      <c r="D57" s="75"/>
      <c r="E57" s="75"/>
      <c r="F57" s="22" t="s">
        <v>247</v>
      </c>
      <c r="G57" s="57">
        <v>5</v>
      </c>
      <c r="H57" s="15">
        <f t="shared" si="0"/>
        <v>45</v>
      </c>
      <c r="I57" s="42">
        <v>225</v>
      </c>
      <c r="J57" s="37"/>
    </row>
    <row r="58" spans="1:10" ht="15" customHeight="1" thickBot="1">
      <c r="A58" s="79"/>
      <c r="B58" s="75"/>
      <c r="C58" s="75"/>
      <c r="D58" s="75"/>
      <c r="E58" s="75"/>
      <c r="F58" s="22" t="s">
        <v>248</v>
      </c>
      <c r="G58" s="57">
        <v>3</v>
      </c>
      <c r="H58" s="15">
        <f t="shared" si="0"/>
        <v>22</v>
      </c>
      <c r="I58" s="42">
        <v>66</v>
      </c>
      <c r="J58" s="37"/>
    </row>
    <row r="59" spans="1:10" ht="15" customHeight="1" thickBot="1">
      <c r="A59" s="79"/>
      <c r="B59" s="75"/>
      <c r="C59" s="75"/>
      <c r="D59" s="75"/>
      <c r="E59" s="75"/>
      <c r="F59" s="22" t="s">
        <v>249</v>
      </c>
      <c r="G59" s="57">
        <v>3</v>
      </c>
      <c r="H59" s="15">
        <f t="shared" si="0"/>
        <v>145</v>
      </c>
      <c r="I59" s="42">
        <v>435</v>
      </c>
      <c r="J59" s="37"/>
    </row>
    <row r="60" spans="1:10" ht="15" customHeight="1" thickBot="1">
      <c r="A60" s="79"/>
      <c r="B60" s="75"/>
      <c r="C60" s="75"/>
      <c r="D60" s="75"/>
      <c r="E60" s="75"/>
      <c r="F60" s="22" t="s">
        <v>250</v>
      </c>
      <c r="G60" s="57">
        <v>10</v>
      </c>
      <c r="H60" s="15">
        <f t="shared" si="0"/>
        <v>8</v>
      </c>
      <c r="I60" s="42">
        <v>80</v>
      </c>
      <c r="J60" s="37"/>
    </row>
    <row r="61" spans="1:10" ht="26.25" thickBot="1">
      <c r="A61" s="79"/>
      <c r="B61" s="75"/>
      <c r="C61" s="75"/>
      <c r="D61" s="75"/>
      <c r="E61" s="75"/>
      <c r="F61" s="22" t="s">
        <v>251</v>
      </c>
      <c r="G61" s="57">
        <v>10</v>
      </c>
      <c r="H61" s="15">
        <f t="shared" si="0"/>
        <v>8</v>
      </c>
      <c r="I61" s="42">
        <v>80</v>
      </c>
      <c r="J61" s="37"/>
    </row>
    <row r="62" spans="1:10" ht="15" customHeight="1" thickBot="1">
      <c r="A62" s="79"/>
      <c r="B62" s="75"/>
      <c r="C62" s="75"/>
      <c r="D62" s="74" t="s">
        <v>252</v>
      </c>
      <c r="E62" s="74"/>
      <c r="F62" s="22" t="s">
        <v>253</v>
      </c>
      <c r="G62" s="57">
        <v>4</v>
      </c>
      <c r="H62" s="15">
        <f t="shared" si="0"/>
        <v>2400</v>
      </c>
      <c r="I62" s="42">
        <v>9600</v>
      </c>
      <c r="J62" s="37"/>
    </row>
    <row r="63" spans="1:10" ht="15" customHeight="1" thickBot="1">
      <c r="A63" s="78"/>
      <c r="B63" s="76"/>
      <c r="C63" s="76"/>
      <c r="D63" s="76"/>
      <c r="E63" s="76"/>
      <c r="F63" s="22" t="s">
        <v>254</v>
      </c>
      <c r="G63" s="9">
        <v>3</v>
      </c>
      <c r="H63" s="15">
        <f t="shared" si="0"/>
        <v>590</v>
      </c>
      <c r="I63" s="42">
        <v>1770</v>
      </c>
      <c r="J63" s="37"/>
    </row>
    <row r="64" spans="1:10" ht="15.75" thickBot="1">
      <c r="A64" s="77">
        <v>9</v>
      </c>
      <c r="B64" s="74" t="s">
        <v>221</v>
      </c>
      <c r="C64" s="74" t="s">
        <v>222</v>
      </c>
      <c r="D64" s="74" t="s">
        <v>223</v>
      </c>
      <c r="E64" s="74"/>
      <c r="F64" s="22" t="s">
        <v>224</v>
      </c>
      <c r="G64" s="9">
        <v>2</v>
      </c>
      <c r="H64" s="15">
        <f t="shared" si="0"/>
        <v>1515</v>
      </c>
      <c r="I64" s="42">
        <v>3030</v>
      </c>
      <c r="J64" s="37"/>
    </row>
    <row r="65" spans="1:10" ht="15.75" thickBot="1">
      <c r="A65" s="79"/>
      <c r="B65" s="75"/>
      <c r="C65" s="75"/>
      <c r="D65" s="75"/>
      <c r="E65" s="75"/>
      <c r="F65" s="22" t="s">
        <v>225</v>
      </c>
      <c r="G65" s="9">
        <v>5</v>
      </c>
      <c r="H65" s="15">
        <f t="shared" si="0"/>
        <v>220</v>
      </c>
      <c r="I65" s="42">
        <v>1100</v>
      </c>
      <c r="J65" s="37"/>
    </row>
    <row r="66" spans="1:10" ht="15.75" customHeight="1" thickBot="1">
      <c r="A66" s="78"/>
      <c r="B66" s="76"/>
      <c r="C66" s="76"/>
      <c r="D66" s="76"/>
      <c r="E66" s="76"/>
      <c r="F66" s="22" t="s">
        <v>226</v>
      </c>
      <c r="G66" s="9">
        <v>30</v>
      </c>
      <c r="H66" s="15">
        <f t="shared" si="0"/>
        <v>99</v>
      </c>
      <c r="I66" s="42">
        <v>2970</v>
      </c>
      <c r="J66" s="37"/>
    </row>
    <row r="67" spans="1:10" ht="26.25" thickBot="1">
      <c r="A67" s="79">
        <v>10</v>
      </c>
      <c r="B67" s="80" t="s">
        <v>228</v>
      </c>
      <c r="C67" s="80" t="s">
        <v>229</v>
      </c>
      <c r="D67" s="80" t="s">
        <v>158</v>
      </c>
      <c r="E67" s="80" t="s">
        <v>159</v>
      </c>
      <c r="F67" s="22" t="s">
        <v>230</v>
      </c>
      <c r="G67" s="9">
        <v>12</v>
      </c>
      <c r="H67" s="15">
        <f t="shared" si="0"/>
        <v>203.79999999999998</v>
      </c>
      <c r="I67" s="42">
        <v>2445.6</v>
      </c>
      <c r="J67" s="37"/>
    </row>
    <row r="68" spans="1:10" ht="15.75" thickBot="1">
      <c r="A68" s="79"/>
      <c r="B68" s="81"/>
      <c r="C68" s="81"/>
      <c r="D68" s="81"/>
      <c r="E68" s="81"/>
      <c r="F68" s="22" t="s">
        <v>231</v>
      </c>
      <c r="G68" s="9">
        <v>33</v>
      </c>
      <c r="H68" s="15">
        <f t="shared" si="0"/>
        <v>15.26</v>
      </c>
      <c r="I68" s="42">
        <v>503.58</v>
      </c>
      <c r="J68" s="37"/>
    </row>
    <row r="69" spans="1:10" ht="15.75" thickBot="1">
      <c r="A69" s="79"/>
      <c r="B69" s="81"/>
      <c r="C69" s="81"/>
      <c r="D69" s="81"/>
      <c r="E69" s="81"/>
      <c r="F69" s="22" t="s">
        <v>232</v>
      </c>
      <c r="G69" s="9">
        <v>15</v>
      </c>
      <c r="H69" s="15">
        <f t="shared" si="0"/>
        <v>69.099999999999994</v>
      </c>
      <c r="I69" s="42">
        <v>1036.5</v>
      </c>
      <c r="J69" s="37"/>
    </row>
    <row r="70" spans="1:10" ht="15.75" thickBot="1">
      <c r="A70" s="79"/>
      <c r="B70" s="81"/>
      <c r="C70" s="81"/>
      <c r="D70" s="81"/>
      <c r="E70" s="81"/>
      <c r="F70" s="22" t="s">
        <v>233</v>
      </c>
      <c r="G70" s="9">
        <v>66</v>
      </c>
      <c r="H70" s="15">
        <f t="shared" si="0"/>
        <v>23.900000000000002</v>
      </c>
      <c r="I70" s="42">
        <v>1577.4</v>
      </c>
      <c r="J70" s="37"/>
    </row>
    <row r="71" spans="1:10" ht="26.25" thickBot="1">
      <c r="A71" s="79"/>
      <c r="B71" s="81"/>
      <c r="C71" s="81"/>
      <c r="D71" s="81"/>
      <c r="E71" s="81"/>
      <c r="F71" s="22" t="s">
        <v>234</v>
      </c>
      <c r="G71" s="9">
        <v>80</v>
      </c>
      <c r="H71" s="15">
        <f t="shared" si="0"/>
        <v>13.65</v>
      </c>
      <c r="I71" s="42">
        <v>1092</v>
      </c>
      <c r="J71" s="37"/>
    </row>
    <row r="72" spans="1:10" ht="15.75" thickBot="1">
      <c r="A72" s="79"/>
      <c r="B72" s="81"/>
      <c r="C72" s="81"/>
      <c r="D72" s="81"/>
      <c r="E72" s="81"/>
      <c r="F72" s="22" t="s">
        <v>235</v>
      </c>
      <c r="G72" s="9">
        <v>1</v>
      </c>
      <c r="H72" s="15">
        <f t="shared" si="0"/>
        <v>317.3</v>
      </c>
      <c r="I72" s="42">
        <v>317.3</v>
      </c>
      <c r="J72" s="20"/>
    </row>
    <row r="73" spans="1:10" ht="26.25" thickBot="1">
      <c r="A73" s="79"/>
      <c r="B73" s="81"/>
      <c r="C73" s="81"/>
      <c r="D73" s="81"/>
      <c r="E73" s="81"/>
      <c r="F73" s="22" t="s">
        <v>237</v>
      </c>
      <c r="G73" s="9">
        <v>60</v>
      </c>
      <c r="H73" s="15">
        <f t="shared" si="0"/>
        <v>23.5</v>
      </c>
      <c r="I73" s="42">
        <v>1410</v>
      </c>
      <c r="J73" s="20"/>
    </row>
    <row r="74" spans="1:10" ht="26.25" thickBot="1">
      <c r="A74" s="79"/>
      <c r="B74" s="81"/>
      <c r="C74" s="81"/>
      <c r="D74" s="81"/>
      <c r="E74" s="81"/>
      <c r="F74" s="22" t="s">
        <v>236</v>
      </c>
      <c r="G74" s="9">
        <v>20</v>
      </c>
      <c r="H74" s="15">
        <f t="shared" si="0"/>
        <v>23.5</v>
      </c>
      <c r="I74" s="42">
        <v>470</v>
      </c>
      <c r="J74" s="20"/>
    </row>
    <row r="75" spans="1:10" ht="26.25" thickBot="1">
      <c r="A75" s="79"/>
      <c r="B75" s="81"/>
      <c r="C75" s="81"/>
      <c r="D75" s="81"/>
      <c r="E75" s="81"/>
      <c r="F75" s="22" t="s">
        <v>238</v>
      </c>
      <c r="G75" s="9">
        <v>15</v>
      </c>
      <c r="H75" s="15">
        <f t="shared" si="0"/>
        <v>23.5</v>
      </c>
      <c r="I75" s="42">
        <v>352.5</v>
      </c>
      <c r="J75" s="20"/>
    </row>
    <row r="76" spans="1:10" ht="30.75" customHeight="1" thickBot="1">
      <c r="A76" s="77">
        <v>11</v>
      </c>
      <c r="B76" s="74" t="s">
        <v>145</v>
      </c>
      <c r="C76" s="74" t="s">
        <v>146</v>
      </c>
      <c r="D76" s="52" t="s">
        <v>147</v>
      </c>
      <c r="E76" s="26" t="s">
        <v>275</v>
      </c>
      <c r="F76" s="22" t="s">
        <v>227</v>
      </c>
      <c r="G76" s="9">
        <v>8</v>
      </c>
      <c r="H76" s="28">
        <f t="shared" si="0"/>
        <v>200</v>
      </c>
      <c r="I76" s="30">
        <v>1600</v>
      </c>
      <c r="J76" s="20"/>
    </row>
    <row r="77" spans="1:10" ht="19.5" customHeight="1" thickBot="1">
      <c r="A77" s="79"/>
      <c r="B77" s="75"/>
      <c r="C77" s="75"/>
      <c r="D77" s="74" t="s">
        <v>273</v>
      </c>
      <c r="E77" s="80" t="s">
        <v>276</v>
      </c>
      <c r="F77" s="22" t="s">
        <v>278</v>
      </c>
      <c r="G77" s="9">
        <v>120</v>
      </c>
      <c r="H77" s="28">
        <f t="shared" si="0"/>
        <v>60</v>
      </c>
      <c r="I77" s="30">
        <v>7200</v>
      </c>
      <c r="J77" s="20"/>
    </row>
    <row r="78" spans="1:10" ht="19.5" customHeight="1" thickBot="1">
      <c r="A78" s="79"/>
      <c r="B78" s="75"/>
      <c r="C78" s="75"/>
      <c r="D78" s="76"/>
      <c r="E78" s="82"/>
      <c r="F78" s="22" t="s">
        <v>279</v>
      </c>
      <c r="G78" s="9">
        <v>120</v>
      </c>
      <c r="H78" s="28">
        <f t="shared" si="0"/>
        <v>25</v>
      </c>
      <c r="I78" s="30">
        <v>3000</v>
      </c>
      <c r="J78" s="20"/>
    </row>
    <row r="79" spans="1:10" ht="30.75" customHeight="1" thickBot="1">
      <c r="A79" s="78"/>
      <c r="B79" s="76"/>
      <c r="C79" s="76"/>
      <c r="D79" s="55" t="s">
        <v>274</v>
      </c>
      <c r="E79" s="26" t="s">
        <v>277</v>
      </c>
      <c r="F79" s="22" t="s">
        <v>280</v>
      </c>
      <c r="G79" s="9">
        <v>150</v>
      </c>
      <c r="H79" s="28">
        <f t="shared" si="0"/>
        <v>35</v>
      </c>
      <c r="I79" s="30">
        <v>5250</v>
      </c>
      <c r="J79" s="20"/>
    </row>
    <row r="80" spans="1:10" ht="42.75" customHeight="1" thickBot="1">
      <c r="A80" s="9">
        <v>12</v>
      </c>
      <c r="B80" s="26" t="s">
        <v>201</v>
      </c>
      <c r="C80" s="26" t="s">
        <v>202</v>
      </c>
      <c r="D80" s="26"/>
      <c r="E80" s="26"/>
      <c r="F80" s="22" t="s">
        <v>203</v>
      </c>
      <c r="G80" s="9">
        <v>15</v>
      </c>
      <c r="H80" s="28">
        <f t="shared" si="0"/>
        <v>134.56</v>
      </c>
      <c r="I80" s="30">
        <v>2018.4</v>
      </c>
      <c r="J80" s="20"/>
    </row>
    <row r="81" spans="1:10" ht="12.75" customHeight="1" thickBot="1">
      <c r="A81" s="77">
        <v>13</v>
      </c>
      <c r="B81" s="80" t="s">
        <v>143</v>
      </c>
      <c r="C81" s="80" t="s">
        <v>188</v>
      </c>
      <c r="D81" s="80"/>
      <c r="E81" s="80"/>
      <c r="F81" s="22" t="s">
        <v>189</v>
      </c>
      <c r="G81" s="9">
        <v>5</v>
      </c>
      <c r="H81" s="15">
        <f t="shared" si="0"/>
        <v>290</v>
      </c>
      <c r="I81" s="30">
        <v>1450</v>
      </c>
      <c r="J81" s="20"/>
    </row>
    <row r="82" spans="1:10" ht="12.75" customHeight="1" thickBot="1">
      <c r="A82" s="79"/>
      <c r="B82" s="81"/>
      <c r="C82" s="81"/>
      <c r="D82" s="81"/>
      <c r="E82" s="81"/>
      <c r="F82" s="22" t="s">
        <v>190</v>
      </c>
      <c r="G82" s="9">
        <v>5</v>
      </c>
      <c r="H82" s="15">
        <f t="shared" si="0"/>
        <v>420</v>
      </c>
      <c r="I82" s="30">
        <v>2100</v>
      </c>
      <c r="J82" s="20"/>
    </row>
    <row r="83" spans="1:10" ht="24.75" customHeight="1" thickBot="1">
      <c r="A83" s="79"/>
      <c r="B83" s="81"/>
      <c r="C83" s="81"/>
      <c r="D83" s="81"/>
      <c r="E83" s="81"/>
      <c r="F83" s="22" t="s">
        <v>191</v>
      </c>
      <c r="G83" s="9">
        <v>2</v>
      </c>
      <c r="H83" s="15">
        <f t="shared" si="0"/>
        <v>280</v>
      </c>
      <c r="I83" s="30">
        <v>560</v>
      </c>
      <c r="J83" s="20"/>
    </row>
    <row r="84" spans="1:10" ht="24.75" customHeight="1" thickBot="1">
      <c r="A84" s="79"/>
      <c r="B84" s="81"/>
      <c r="C84" s="81"/>
      <c r="D84" s="81"/>
      <c r="E84" s="81"/>
      <c r="F84" s="22" t="s">
        <v>192</v>
      </c>
      <c r="G84" s="9">
        <v>3</v>
      </c>
      <c r="H84" s="15">
        <f t="shared" ref="H84" si="2">I84/G84</f>
        <v>250</v>
      </c>
      <c r="I84" s="30">
        <v>750</v>
      </c>
      <c r="J84" s="20"/>
    </row>
    <row r="85" spans="1:10" ht="42" customHeight="1" thickBot="1">
      <c r="A85" s="78"/>
      <c r="B85" s="82"/>
      <c r="C85" s="82"/>
      <c r="D85" s="82"/>
      <c r="E85" s="82"/>
      <c r="F85" s="22" t="s">
        <v>193</v>
      </c>
      <c r="G85" s="9">
        <v>1</v>
      </c>
      <c r="H85" s="15">
        <f t="shared" si="0"/>
        <v>2890</v>
      </c>
      <c r="I85" s="30">
        <v>2890</v>
      </c>
      <c r="J85" s="20"/>
    </row>
    <row r="86" spans="1:10" ht="32.25" customHeight="1" thickBot="1">
      <c r="A86" s="9">
        <v>14</v>
      </c>
      <c r="B86" s="21" t="s">
        <v>185</v>
      </c>
      <c r="C86" s="21" t="s">
        <v>186</v>
      </c>
      <c r="D86" s="21"/>
      <c r="E86" s="21"/>
      <c r="F86" s="22" t="s">
        <v>187</v>
      </c>
      <c r="G86" s="21">
        <v>100</v>
      </c>
      <c r="H86" s="15">
        <f t="shared" si="0"/>
        <v>43</v>
      </c>
      <c r="I86" s="32">
        <v>4300</v>
      </c>
      <c r="J86" s="20"/>
    </row>
    <row r="87" spans="1:10" ht="12.75" customHeight="1" thickBot="1">
      <c r="A87" s="77">
        <v>15</v>
      </c>
      <c r="B87" s="74" t="s">
        <v>172</v>
      </c>
      <c r="C87" s="74" t="s">
        <v>173</v>
      </c>
      <c r="D87" s="74" t="s">
        <v>174</v>
      </c>
      <c r="E87" s="74" t="s">
        <v>175</v>
      </c>
      <c r="F87" s="22" t="s">
        <v>176</v>
      </c>
      <c r="G87" s="21">
        <v>2</v>
      </c>
      <c r="H87" s="15">
        <f t="shared" si="0"/>
        <v>1999</v>
      </c>
      <c r="I87" s="32">
        <v>3998</v>
      </c>
      <c r="J87" s="20"/>
    </row>
    <row r="88" spans="1:10" ht="12.75" customHeight="1" thickBot="1">
      <c r="A88" s="79"/>
      <c r="B88" s="75"/>
      <c r="C88" s="75"/>
      <c r="D88" s="75"/>
      <c r="E88" s="75"/>
      <c r="F88" s="22" t="s">
        <v>177</v>
      </c>
      <c r="G88" s="21">
        <v>4</v>
      </c>
      <c r="H88" s="15">
        <f t="shared" si="0"/>
        <v>2199</v>
      </c>
      <c r="I88" s="32">
        <v>8796</v>
      </c>
      <c r="J88" s="20"/>
    </row>
    <row r="89" spans="1:10" ht="12.75" customHeight="1" thickBot="1">
      <c r="A89" s="79"/>
      <c r="B89" s="75"/>
      <c r="C89" s="75"/>
      <c r="D89" s="75"/>
      <c r="E89" s="75"/>
      <c r="F89" s="22" t="s">
        <v>178</v>
      </c>
      <c r="G89" s="21">
        <v>4</v>
      </c>
      <c r="H89" s="15">
        <f t="shared" si="0"/>
        <v>1399</v>
      </c>
      <c r="I89" s="32">
        <v>5596</v>
      </c>
      <c r="J89" s="20"/>
    </row>
    <row r="90" spans="1:10" ht="12.75" customHeight="1" thickBot="1">
      <c r="A90" s="79"/>
      <c r="B90" s="75"/>
      <c r="C90" s="75"/>
      <c r="D90" s="75"/>
      <c r="E90" s="75"/>
      <c r="F90" s="22" t="s">
        <v>179</v>
      </c>
      <c r="G90" s="21">
        <v>2</v>
      </c>
      <c r="H90" s="15">
        <f t="shared" si="0"/>
        <v>1599</v>
      </c>
      <c r="I90" s="32">
        <v>3198</v>
      </c>
      <c r="J90" s="20"/>
    </row>
    <row r="91" spans="1:10" ht="12.75" customHeight="1" thickBot="1">
      <c r="A91" s="79"/>
      <c r="B91" s="75"/>
      <c r="C91" s="75"/>
      <c r="D91" s="75"/>
      <c r="E91" s="75"/>
      <c r="F91" s="22" t="s">
        <v>180</v>
      </c>
      <c r="G91" s="21">
        <v>8</v>
      </c>
      <c r="H91" s="15">
        <f t="shared" si="0"/>
        <v>699</v>
      </c>
      <c r="I91" s="32">
        <v>5592</v>
      </c>
      <c r="J91" s="20"/>
    </row>
    <row r="92" spans="1:10" ht="12.75" customHeight="1" thickBot="1">
      <c r="A92" s="79"/>
      <c r="B92" s="75"/>
      <c r="C92" s="75"/>
      <c r="D92" s="75"/>
      <c r="E92" s="75"/>
      <c r="F92" s="22" t="s">
        <v>181</v>
      </c>
      <c r="G92" s="21">
        <v>1</v>
      </c>
      <c r="H92" s="15">
        <f t="shared" si="0"/>
        <v>2499</v>
      </c>
      <c r="I92" s="32">
        <v>2499</v>
      </c>
      <c r="J92" s="20"/>
    </row>
    <row r="93" spans="1:10" ht="15.75" customHeight="1" thickBot="1">
      <c r="A93" s="79"/>
      <c r="B93" s="75"/>
      <c r="C93" s="75"/>
      <c r="D93" s="75"/>
      <c r="E93" s="75"/>
      <c r="F93" s="22" t="s">
        <v>182</v>
      </c>
      <c r="G93" s="9">
        <v>1</v>
      </c>
      <c r="H93" s="15">
        <f t="shared" si="0"/>
        <v>6999</v>
      </c>
      <c r="I93" s="42">
        <v>6999</v>
      </c>
      <c r="J93" s="20"/>
    </row>
    <row r="94" spans="1:10" ht="15.75" customHeight="1" thickBot="1">
      <c r="A94" s="79"/>
      <c r="B94" s="75"/>
      <c r="C94" s="75"/>
      <c r="D94" s="75"/>
      <c r="E94" s="75"/>
      <c r="F94" s="22" t="s">
        <v>183</v>
      </c>
      <c r="G94" s="9">
        <v>1</v>
      </c>
      <c r="H94" s="15">
        <f t="shared" si="0"/>
        <v>4999</v>
      </c>
      <c r="I94" s="42">
        <v>4999</v>
      </c>
      <c r="J94" s="20"/>
    </row>
    <row r="95" spans="1:10" ht="15.75" customHeight="1" thickBot="1">
      <c r="A95" s="78"/>
      <c r="B95" s="76"/>
      <c r="C95" s="76"/>
      <c r="D95" s="76"/>
      <c r="E95" s="76"/>
      <c r="F95" s="22" t="s">
        <v>184</v>
      </c>
      <c r="G95" s="9">
        <v>1</v>
      </c>
      <c r="H95" s="15">
        <f t="shared" si="0"/>
        <v>2499</v>
      </c>
      <c r="I95" s="42">
        <v>2499</v>
      </c>
      <c r="J95" s="20"/>
    </row>
    <row r="96" spans="1:10" ht="15.75" customHeight="1" thickBot="1">
      <c r="A96" s="77">
        <v>16</v>
      </c>
      <c r="B96" s="74" t="s">
        <v>142</v>
      </c>
      <c r="C96" s="74" t="s">
        <v>196</v>
      </c>
      <c r="D96" s="43"/>
      <c r="E96" s="43"/>
      <c r="F96" s="26" t="s">
        <v>197</v>
      </c>
      <c r="G96" s="9">
        <v>1.4279999999999999</v>
      </c>
      <c r="H96" s="15">
        <f t="shared" si="0"/>
        <v>30200</v>
      </c>
      <c r="I96" s="42">
        <v>43125.599999999999</v>
      </c>
      <c r="J96" s="20"/>
    </row>
    <row r="97" spans="1:10" ht="15.75" customHeight="1" thickBot="1">
      <c r="A97" s="79"/>
      <c r="B97" s="75"/>
      <c r="C97" s="75"/>
      <c r="D97" s="74"/>
      <c r="E97" s="74"/>
      <c r="F97" s="26" t="s">
        <v>209</v>
      </c>
      <c r="G97" s="10">
        <v>0.20799999999999999</v>
      </c>
      <c r="H97" s="15">
        <f t="shared" si="0"/>
        <v>30500</v>
      </c>
      <c r="I97" s="30">
        <v>6344</v>
      </c>
      <c r="J97" s="20"/>
    </row>
    <row r="98" spans="1:10" ht="15.75" customHeight="1" thickBot="1">
      <c r="A98" s="79"/>
      <c r="B98" s="75"/>
      <c r="C98" s="75"/>
      <c r="D98" s="75"/>
      <c r="E98" s="75"/>
      <c r="F98" s="26" t="s">
        <v>210</v>
      </c>
      <c r="G98" s="10">
        <v>0.152</v>
      </c>
      <c r="H98" s="15">
        <f t="shared" si="0"/>
        <v>30700</v>
      </c>
      <c r="I98" s="30">
        <v>4666.3999999999996</v>
      </c>
      <c r="J98" s="20"/>
    </row>
    <row r="99" spans="1:10" ht="15.75" customHeight="1" thickBot="1">
      <c r="A99" s="78"/>
      <c r="B99" s="76"/>
      <c r="C99" s="76"/>
      <c r="D99" s="76"/>
      <c r="E99" s="76"/>
      <c r="F99" s="26" t="s">
        <v>211</v>
      </c>
      <c r="G99" s="10">
        <v>0.1</v>
      </c>
      <c r="H99" s="15">
        <f t="shared" si="0"/>
        <v>35900</v>
      </c>
      <c r="I99" s="30">
        <v>3590</v>
      </c>
      <c r="J99" s="20"/>
    </row>
    <row r="100" spans="1:10" ht="41.25" customHeight="1" thickBot="1">
      <c r="A100" s="9">
        <v>17</v>
      </c>
      <c r="B100" s="21" t="s">
        <v>15</v>
      </c>
      <c r="C100" s="21" t="s">
        <v>122</v>
      </c>
      <c r="D100" s="21" t="s">
        <v>101</v>
      </c>
      <c r="E100" s="21" t="s">
        <v>102</v>
      </c>
      <c r="F100" s="26" t="s">
        <v>281</v>
      </c>
      <c r="G100" s="10">
        <v>1</v>
      </c>
      <c r="H100" s="15">
        <f t="shared" si="0"/>
        <v>8274</v>
      </c>
      <c r="I100" s="30">
        <v>8274</v>
      </c>
      <c r="J100" s="20"/>
    </row>
    <row r="101" spans="1:10" ht="29.25" customHeight="1" thickBot="1">
      <c r="A101" s="59">
        <v>18</v>
      </c>
      <c r="B101" s="51" t="s">
        <v>217</v>
      </c>
      <c r="C101" s="51" t="s">
        <v>218</v>
      </c>
      <c r="D101" s="51" t="s">
        <v>219</v>
      </c>
      <c r="E101" s="51"/>
      <c r="F101" s="54" t="s">
        <v>220</v>
      </c>
      <c r="G101" s="33">
        <v>5</v>
      </c>
      <c r="H101" s="25">
        <f t="shared" si="0"/>
        <v>956</v>
      </c>
      <c r="I101" s="56">
        <v>4780</v>
      </c>
      <c r="J101" s="20"/>
    </row>
    <row r="102" spans="1:10" ht="26.25" thickBot="1">
      <c r="A102" s="57">
        <v>19</v>
      </c>
      <c r="B102" s="50" t="s">
        <v>156</v>
      </c>
      <c r="C102" s="50" t="s">
        <v>157</v>
      </c>
      <c r="D102" s="50" t="s">
        <v>198</v>
      </c>
      <c r="E102" s="49" t="s">
        <v>199</v>
      </c>
      <c r="F102" s="26" t="s">
        <v>200</v>
      </c>
      <c r="G102" s="10">
        <v>4</v>
      </c>
      <c r="H102" s="15">
        <f t="shared" si="0"/>
        <v>1003</v>
      </c>
      <c r="I102" s="30">
        <v>4012</v>
      </c>
      <c r="J102" s="20"/>
    </row>
    <row r="103" spans="1:10" ht="15.75" thickBot="1">
      <c r="A103" s="77">
        <v>20</v>
      </c>
      <c r="B103" s="80" t="s">
        <v>152</v>
      </c>
      <c r="C103" s="80" t="s">
        <v>153</v>
      </c>
      <c r="D103" s="80" t="s">
        <v>154</v>
      </c>
      <c r="E103" s="80" t="s">
        <v>155</v>
      </c>
      <c r="F103" s="26" t="s">
        <v>212</v>
      </c>
      <c r="G103" s="10">
        <v>300</v>
      </c>
      <c r="H103" s="15">
        <f t="shared" si="0"/>
        <v>64.345399999999998</v>
      </c>
      <c r="I103" s="30">
        <v>19303.62</v>
      </c>
      <c r="J103" s="20"/>
    </row>
    <row r="104" spans="1:10" ht="15.75" thickBot="1">
      <c r="A104" s="79"/>
      <c r="B104" s="81"/>
      <c r="C104" s="81"/>
      <c r="D104" s="81"/>
      <c r="E104" s="81"/>
      <c r="F104" s="26" t="s">
        <v>213</v>
      </c>
      <c r="G104" s="10">
        <v>150</v>
      </c>
      <c r="H104" s="15">
        <f t="shared" si="0"/>
        <v>61.607799999999997</v>
      </c>
      <c r="I104" s="30">
        <v>9241.17</v>
      </c>
      <c r="J104" s="20"/>
    </row>
    <row r="105" spans="1:10" ht="15.75" thickBot="1">
      <c r="A105" s="79"/>
      <c r="B105" s="81"/>
      <c r="C105" s="81"/>
      <c r="D105" s="81"/>
      <c r="E105" s="81"/>
      <c r="F105" s="26" t="s">
        <v>214</v>
      </c>
      <c r="G105" s="10">
        <v>300</v>
      </c>
      <c r="H105" s="15">
        <f t="shared" si="0"/>
        <v>52.3566</v>
      </c>
      <c r="I105" s="30">
        <v>15706.98</v>
      </c>
      <c r="J105" s="20"/>
    </row>
    <row r="106" spans="1:10" ht="15.75" thickBot="1">
      <c r="A106" s="79"/>
      <c r="B106" s="81"/>
      <c r="C106" s="81"/>
      <c r="D106" s="81"/>
      <c r="E106" s="81"/>
      <c r="F106" s="26" t="s">
        <v>215</v>
      </c>
      <c r="G106" s="10">
        <v>150</v>
      </c>
      <c r="H106" s="15">
        <f t="shared" si="0"/>
        <v>51.495199999999997</v>
      </c>
      <c r="I106" s="30">
        <v>7724.28</v>
      </c>
      <c r="J106" s="20"/>
    </row>
    <row r="107" spans="1:10" ht="30" customHeight="1" thickBot="1">
      <c r="A107" s="78"/>
      <c r="B107" s="82"/>
      <c r="C107" s="82"/>
      <c r="D107" s="82"/>
      <c r="E107" s="82"/>
      <c r="F107" s="26" t="s">
        <v>216</v>
      </c>
      <c r="G107" s="10">
        <v>100</v>
      </c>
      <c r="H107" s="15">
        <f t="shared" si="0"/>
        <v>39.2468</v>
      </c>
      <c r="I107" s="30">
        <v>3924.68</v>
      </c>
      <c r="J107" s="20"/>
    </row>
    <row r="108" spans="1:10" ht="26.25" thickBot="1">
      <c r="A108" s="58">
        <v>21</v>
      </c>
      <c r="B108" s="43" t="s">
        <v>11</v>
      </c>
      <c r="C108" s="43" t="s">
        <v>62</v>
      </c>
      <c r="D108" s="43" t="s">
        <v>12</v>
      </c>
      <c r="E108" s="43" t="s">
        <v>78</v>
      </c>
      <c r="F108" s="21" t="s">
        <v>93</v>
      </c>
      <c r="G108" s="10">
        <v>3</v>
      </c>
      <c r="H108" s="15">
        <f t="shared" si="0"/>
        <v>350</v>
      </c>
      <c r="I108" s="30">
        <v>1050</v>
      </c>
    </row>
    <row r="109" spans="1:10" ht="39" thickBot="1">
      <c r="A109" s="9">
        <v>22</v>
      </c>
      <c r="B109" s="22" t="s">
        <v>29</v>
      </c>
      <c r="C109" s="21" t="s">
        <v>70</v>
      </c>
      <c r="D109" s="23" t="s">
        <v>104</v>
      </c>
      <c r="E109" s="22" t="s">
        <v>78</v>
      </c>
      <c r="F109" s="21" t="s">
        <v>30</v>
      </c>
      <c r="G109" s="10">
        <v>22</v>
      </c>
      <c r="H109" s="15">
        <f t="shared" si="0"/>
        <v>30.5</v>
      </c>
      <c r="I109" s="30">
        <v>671</v>
      </c>
    </row>
    <row r="110" spans="1:10" ht="51.75" thickBot="1">
      <c r="A110" s="59">
        <v>23</v>
      </c>
      <c r="B110" s="22" t="s">
        <v>33</v>
      </c>
      <c r="C110" s="21" t="s">
        <v>72</v>
      </c>
      <c r="D110" s="23" t="s">
        <v>79</v>
      </c>
      <c r="E110" s="22" t="s">
        <v>78</v>
      </c>
      <c r="F110" s="22" t="s">
        <v>34</v>
      </c>
      <c r="G110" s="21">
        <v>0.15</v>
      </c>
      <c r="H110" s="15">
        <f t="shared" si="0"/>
        <v>19958</v>
      </c>
      <c r="I110" s="31">
        <v>2993.7</v>
      </c>
    </row>
    <row r="111" spans="1:10" ht="39" thickBot="1">
      <c r="A111" s="61">
        <v>24</v>
      </c>
      <c r="B111" s="62" t="s">
        <v>22</v>
      </c>
      <c r="C111" s="35" t="s">
        <v>67</v>
      </c>
      <c r="D111" s="63" t="s">
        <v>23</v>
      </c>
      <c r="E111" s="62" t="s">
        <v>78</v>
      </c>
      <c r="F111" s="62" t="s">
        <v>24</v>
      </c>
      <c r="G111" s="35">
        <v>1</v>
      </c>
      <c r="H111" s="36">
        <f t="shared" si="0"/>
        <v>3501.2</v>
      </c>
      <c r="I111" s="31">
        <v>3501.2</v>
      </c>
      <c r="J111" s="20"/>
    </row>
    <row r="112" spans="1:10" ht="39" thickBot="1">
      <c r="A112" s="57">
        <v>25</v>
      </c>
      <c r="B112" s="22" t="s">
        <v>27</v>
      </c>
      <c r="C112" s="21" t="s">
        <v>69</v>
      </c>
      <c r="D112" s="23" t="s">
        <v>141</v>
      </c>
      <c r="E112" s="22" t="s">
        <v>131</v>
      </c>
      <c r="F112" s="22" t="s">
        <v>28</v>
      </c>
      <c r="G112" s="21">
        <f>6373+8626+24188</f>
        <v>39187</v>
      </c>
      <c r="H112" s="15">
        <f t="shared" si="0"/>
        <v>1.4262997932987982</v>
      </c>
      <c r="I112" s="31">
        <f>15649.02+19925.59+20317.8</f>
        <v>55892.41</v>
      </c>
    </row>
    <row r="113" spans="1:9" ht="30" customHeight="1" thickBot="1">
      <c r="A113" s="9">
        <v>26</v>
      </c>
      <c r="B113" s="22" t="s">
        <v>25</v>
      </c>
      <c r="C113" s="21" t="s">
        <v>68</v>
      </c>
      <c r="D113" s="23" t="s">
        <v>103</v>
      </c>
      <c r="E113" s="22" t="s">
        <v>78</v>
      </c>
      <c r="F113" s="22" t="s">
        <v>26</v>
      </c>
      <c r="G113" s="21">
        <f>27+6</f>
        <v>33</v>
      </c>
      <c r="H113" s="15">
        <f t="shared" si="0"/>
        <v>219.54999999999998</v>
      </c>
      <c r="I113" s="31">
        <f>7245.15</f>
        <v>7245.15</v>
      </c>
    </row>
    <row r="114" spans="1:9" ht="39" thickBot="1">
      <c r="A114" s="9">
        <v>27</v>
      </c>
      <c r="B114" s="22" t="s">
        <v>16</v>
      </c>
      <c r="C114" s="21" t="s">
        <v>64</v>
      </c>
      <c r="D114" s="23" t="s">
        <v>100</v>
      </c>
      <c r="E114" s="22" t="s">
        <v>78</v>
      </c>
      <c r="F114" s="22" t="s">
        <v>17</v>
      </c>
      <c r="G114" s="1">
        <v>1</v>
      </c>
      <c r="H114" s="15">
        <f t="shared" si="0"/>
        <v>4012</v>
      </c>
      <c r="I114" s="31">
        <v>4012</v>
      </c>
    </row>
    <row r="115" spans="1:9" ht="18" customHeight="1" thickBot="1">
      <c r="A115" s="77">
        <v>28</v>
      </c>
      <c r="B115" s="74" t="s">
        <v>31</v>
      </c>
      <c r="C115" s="74" t="s">
        <v>71</v>
      </c>
      <c r="D115" s="74" t="s">
        <v>94</v>
      </c>
      <c r="E115" s="74" t="s">
        <v>78</v>
      </c>
      <c r="F115" s="22" t="s">
        <v>77</v>
      </c>
      <c r="G115" s="1">
        <v>1</v>
      </c>
      <c r="H115" s="15">
        <f t="shared" si="0"/>
        <v>7443.11</v>
      </c>
      <c r="I115" s="32">
        <v>7443.11</v>
      </c>
    </row>
    <row r="116" spans="1:9" ht="30" customHeight="1" thickBot="1">
      <c r="A116" s="78"/>
      <c r="B116" s="76"/>
      <c r="C116" s="76"/>
      <c r="D116" s="76"/>
      <c r="E116" s="76"/>
      <c r="F116" s="21" t="s">
        <v>32</v>
      </c>
      <c r="G116" s="21">
        <v>1</v>
      </c>
      <c r="H116" s="15">
        <f t="shared" ref="H116:H136" si="3">I116/G116</f>
        <v>64.900000000000006</v>
      </c>
      <c r="I116" s="32">
        <v>64.900000000000006</v>
      </c>
    </row>
    <row r="117" spans="1:9" ht="15.75" thickBot="1">
      <c r="A117" s="77">
        <v>29</v>
      </c>
      <c r="B117" s="74" t="s">
        <v>19</v>
      </c>
      <c r="C117" s="74" t="s">
        <v>66</v>
      </c>
      <c r="D117" s="74" t="s">
        <v>20</v>
      </c>
      <c r="E117" s="74" t="s">
        <v>78</v>
      </c>
      <c r="F117" s="21" t="s">
        <v>21</v>
      </c>
      <c r="G117" s="21">
        <v>236.202</v>
      </c>
      <c r="H117" s="15">
        <f t="shared" si="3"/>
        <v>790.81248253613433</v>
      </c>
      <c r="I117" s="32">
        <v>186791.49</v>
      </c>
    </row>
    <row r="118" spans="1:9" ht="15.75" customHeight="1" thickBot="1">
      <c r="A118" s="78"/>
      <c r="B118" s="76"/>
      <c r="C118" s="76"/>
      <c r="D118" s="76"/>
      <c r="E118" s="76"/>
      <c r="F118" s="21" t="s">
        <v>95</v>
      </c>
      <c r="G118" s="11">
        <v>5045.34</v>
      </c>
      <c r="H118" s="15">
        <f t="shared" si="3"/>
        <v>12.720399418076878</v>
      </c>
      <c r="I118" s="31">
        <v>64178.74</v>
      </c>
    </row>
    <row r="119" spans="1:9" ht="18.75" customHeight="1" thickBot="1">
      <c r="A119" s="79">
        <v>30</v>
      </c>
      <c r="B119" s="74" t="s">
        <v>18</v>
      </c>
      <c r="C119" s="74" t="s">
        <v>65</v>
      </c>
      <c r="D119" s="74" t="s">
        <v>84</v>
      </c>
      <c r="E119" s="74" t="s">
        <v>78</v>
      </c>
      <c r="F119" s="21" t="s">
        <v>96</v>
      </c>
      <c r="G119" s="10">
        <f>564+301</f>
        <v>865</v>
      </c>
      <c r="H119" s="15">
        <f t="shared" si="3"/>
        <v>15.399005780346823</v>
      </c>
      <c r="I119" s="30">
        <f>8685.04+4635.1</f>
        <v>13320.140000000001</v>
      </c>
    </row>
    <row r="120" spans="1:9" ht="30" customHeight="1" thickBot="1">
      <c r="A120" s="78"/>
      <c r="B120" s="76"/>
      <c r="C120" s="76"/>
      <c r="D120" s="76"/>
      <c r="E120" s="76"/>
      <c r="F120" s="21" t="s">
        <v>149</v>
      </c>
      <c r="G120" s="10">
        <f>1038+469</f>
        <v>1507</v>
      </c>
      <c r="H120" s="15">
        <f t="shared" si="3"/>
        <v>15.493397478433975</v>
      </c>
      <c r="I120" s="30">
        <f>16082.15+7266.4</f>
        <v>23348.55</v>
      </c>
    </row>
    <row r="121" spans="1:9" ht="22.5" customHeight="1" thickBot="1">
      <c r="A121" s="77">
        <v>31</v>
      </c>
      <c r="B121" s="74" t="s">
        <v>13</v>
      </c>
      <c r="C121" s="74" t="s">
        <v>63</v>
      </c>
      <c r="D121" s="74" t="s">
        <v>83</v>
      </c>
      <c r="E121" s="74" t="s">
        <v>133</v>
      </c>
      <c r="F121" s="22" t="s">
        <v>99</v>
      </c>
      <c r="G121" s="21">
        <v>1</v>
      </c>
      <c r="H121" s="15">
        <f t="shared" si="3"/>
        <v>4637</v>
      </c>
      <c r="I121" s="31">
        <v>4637</v>
      </c>
    </row>
    <row r="122" spans="1:9" ht="23.25" customHeight="1" thickBot="1">
      <c r="A122" s="78"/>
      <c r="B122" s="76"/>
      <c r="C122" s="76"/>
      <c r="D122" s="76"/>
      <c r="E122" s="76"/>
      <c r="F122" s="22" t="s">
        <v>148</v>
      </c>
      <c r="G122" s="21">
        <v>1</v>
      </c>
      <c r="H122" s="15">
        <f>I122/G122</f>
        <v>158.12</v>
      </c>
      <c r="I122" s="32">
        <v>158.12</v>
      </c>
    </row>
    <row r="123" spans="1:9" ht="41.25" customHeight="1" thickBot="1">
      <c r="A123" s="77">
        <v>32</v>
      </c>
      <c r="B123" s="74" t="s">
        <v>118</v>
      </c>
      <c r="C123" s="74" t="s">
        <v>120</v>
      </c>
      <c r="D123" s="74" t="s">
        <v>119</v>
      </c>
      <c r="E123" s="74" t="s">
        <v>121</v>
      </c>
      <c r="F123" s="22" t="s">
        <v>204</v>
      </c>
      <c r="G123" s="21">
        <v>11</v>
      </c>
      <c r="H123" s="15">
        <f t="shared" ref="H123:H127" si="4">I123/G123</f>
        <v>250</v>
      </c>
      <c r="I123" s="32">
        <v>2750</v>
      </c>
    </row>
    <row r="124" spans="1:9" ht="26.25" thickBot="1">
      <c r="A124" s="79"/>
      <c r="B124" s="75"/>
      <c r="C124" s="75"/>
      <c r="D124" s="75"/>
      <c r="E124" s="75"/>
      <c r="F124" s="22" t="s">
        <v>205</v>
      </c>
      <c r="G124" s="21">
        <v>1</v>
      </c>
      <c r="H124" s="15">
        <f t="shared" si="4"/>
        <v>400</v>
      </c>
      <c r="I124" s="32">
        <v>400</v>
      </c>
    </row>
    <row r="125" spans="1:9" ht="39" thickBot="1">
      <c r="A125" s="79"/>
      <c r="B125" s="75"/>
      <c r="C125" s="75"/>
      <c r="D125" s="75"/>
      <c r="E125" s="75"/>
      <c r="F125" s="22" t="s">
        <v>206</v>
      </c>
      <c r="G125" s="21">
        <v>3</v>
      </c>
      <c r="H125" s="15">
        <f t="shared" si="4"/>
        <v>180</v>
      </c>
      <c r="I125" s="32">
        <v>540</v>
      </c>
    </row>
    <row r="126" spans="1:9" ht="31.5" customHeight="1" thickBot="1">
      <c r="A126" s="78"/>
      <c r="B126" s="76"/>
      <c r="C126" s="76"/>
      <c r="D126" s="76"/>
      <c r="E126" s="76"/>
      <c r="F126" s="22" t="s">
        <v>207</v>
      </c>
      <c r="G126" s="21">
        <v>1</v>
      </c>
      <c r="H126" s="15">
        <f t="shared" si="4"/>
        <v>80</v>
      </c>
      <c r="I126" s="32">
        <v>80</v>
      </c>
    </row>
    <row r="127" spans="1:9" ht="26.25" thickBot="1">
      <c r="A127" s="9">
        <v>33</v>
      </c>
      <c r="B127" s="21" t="s">
        <v>135</v>
      </c>
      <c r="C127" s="21" t="s">
        <v>136</v>
      </c>
      <c r="D127" s="21" t="s">
        <v>137</v>
      </c>
      <c r="E127" s="21" t="s">
        <v>144</v>
      </c>
      <c r="F127" s="22" t="s">
        <v>138</v>
      </c>
      <c r="G127" s="21">
        <v>1</v>
      </c>
      <c r="H127" s="15">
        <f t="shared" si="4"/>
        <v>7968</v>
      </c>
      <c r="I127" s="32">
        <v>7968</v>
      </c>
    </row>
    <row r="128" spans="1:9" ht="44.25" customHeight="1" thickBot="1">
      <c r="A128" s="9">
        <v>34</v>
      </c>
      <c r="B128" s="21" t="s">
        <v>105</v>
      </c>
      <c r="C128" s="21" t="s">
        <v>255</v>
      </c>
      <c r="D128" s="21" t="s">
        <v>256</v>
      </c>
      <c r="E128" s="21" t="s">
        <v>258</v>
      </c>
      <c r="F128" s="22" t="s">
        <v>257</v>
      </c>
      <c r="G128" s="21">
        <v>1</v>
      </c>
      <c r="H128" s="15">
        <f t="shared" si="3"/>
        <v>3103.65</v>
      </c>
      <c r="I128" s="32">
        <v>3103.65</v>
      </c>
    </row>
    <row r="129" spans="1:9" ht="39" thickBot="1">
      <c r="A129" s="9">
        <v>35</v>
      </c>
      <c r="B129" s="44" t="s">
        <v>109</v>
      </c>
      <c r="C129" s="44" t="s">
        <v>110</v>
      </c>
      <c r="D129" s="44" t="s">
        <v>139</v>
      </c>
      <c r="E129" s="22" t="s">
        <v>140</v>
      </c>
      <c r="F129" s="22" t="s">
        <v>111</v>
      </c>
      <c r="G129" s="21">
        <v>1</v>
      </c>
      <c r="H129" s="15">
        <f t="shared" si="3"/>
        <v>2060</v>
      </c>
      <c r="I129" s="31">
        <v>2060</v>
      </c>
    </row>
    <row r="130" spans="1:9" ht="26.25" customHeight="1" thickBot="1">
      <c r="A130" s="77">
        <v>36</v>
      </c>
      <c r="B130" s="74" t="s">
        <v>15</v>
      </c>
      <c r="C130" s="74" t="s">
        <v>122</v>
      </c>
      <c r="D130" s="60" t="s">
        <v>194</v>
      </c>
      <c r="E130" s="27"/>
      <c r="F130" s="22" t="s">
        <v>195</v>
      </c>
      <c r="G130" s="21">
        <v>1</v>
      </c>
      <c r="H130" s="15">
        <f t="shared" si="3"/>
        <v>27070.66</v>
      </c>
      <c r="I130" s="32">
        <v>27070.66</v>
      </c>
    </row>
    <row r="131" spans="1:9" ht="26.25" customHeight="1" thickBot="1">
      <c r="A131" s="79"/>
      <c r="B131" s="75"/>
      <c r="C131" s="75"/>
      <c r="D131" s="38" t="s">
        <v>151</v>
      </c>
      <c r="E131" s="74" t="s">
        <v>121</v>
      </c>
      <c r="F131" s="22" t="s">
        <v>130</v>
      </c>
      <c r="G131" s="21">
        <v>1</v>
      </c>
      <c r="H131" s="15">
        <f t="shared" si="3"/>
        <v>4500</v>
      </c>
      <c r="I131" s="32">
        <v>4500</v>
      </c>
    </row>
    <row r="132" spans="1:9" ht="26.25" thickBot="1">
      <c r="A132" s="78"/>
      <c r="B132" s="76"/>
      <c r="C132" s="76"/>
      <c r="D132" s="64" t="s">
        <v>150</v>
      </c>
      <c r="E132" s="76"/>
      <c r="F132" s="22" t="s">
        <v>129</v>
      </c>
      <c r="G132" s="21">
        <v>1</v>
      </c>
      <c r="H132" s="15">
        <f t="shared" si="3"/>
        <v>7500</v>
      </c>
      <c r="I132" s="32">
        <v>7500</v>
      </c>
    </row>
    <row r="133" spans="1:9" ht="39" thickBot="1">
      <c r="A133" s="58">
        <v>37</v>
      </c>
      <c r="B133" s="22" t="s">
        <v>80</v>
      </c>
      <c r="C133" s="21" t="s">
        <v>81</v>
      </c>
      <c r="D133" s="23" t="s">
        <v>82</v>
      </c>
      <c r="E133" s="22" t="s">
        <v>78</v>
      </c>
      <c r="F133" s="22" t="s">
        <v>14</v>
      </c>
      <c r="G133" s="1">
        <v>1</v>
      </c>
      <c r="H133" s="15">
        <f t="shared" si="3"/>
        <v>3066</v>
      </c>
      <c r="I133" s="32">
        <v>3066</v>
      </c>
    </row>
    <row r="134" spans="1:9" ht="26.25" customHeight="1" thickBot="1">
      <c r="A134" s="77">
        <v>38</v>
      </c>
      <c r="B134" s="74" t="s">
        <v>113</v>
      </c>
      <c r="C134" s="74" t="s">
        <v>114</v>
      </c>
      <c r="D134" s="74" t="s">
        <v>115</v>
      </c>
      <c r="E134" s="74" t="s">
        <v>116</v>
      </c>
      <c r="F134" s="22" t="s">
        <v>134</v>
      </c>
      <c r="G134" s="1">
        <v>20</v>
      </c>
      <c r="H134" s="15">
        <f t="shared" si="3"/>
        <v>700</v>
      </c>
      <c r="I134" s="32">
        <v>14000</v>
      </c>
    </row>
    <row r="135" spans="1:9" ht="18" customHeight="1" thickBot="1">
      <c r="A135" s="78"/>
      <c r="B135" s="76"/>
      <c r="C135" s="76"/>
      <c r="D135" s="76"/>
      <c r="E135" s="76"/>
      <c r="F135" s="21" t="s">
        <v>208</v>
      </c>
      <c r="G135" s="29">
        <v>1</v>
      </c>
      <c r="H135" s="15">
        <f t="shared" si="3"/>
        <v>300</v>
      </c>
      <c r="I135" s="32">
        <v>300</v>
      </c>
    </row>
    <row r="136" spans="1:9" ht="39" thickBot="1">
      <c r="A136" s="9">
        <v>39</v>
      </c>
      <c r="B136" s="22" t="s">
        <v>112</v>
      </c>
      <c r="C136" s="21" t="s">
        <v>97</v>
      </c>
      <c r="D136" s="23" t="s">
        <v>98</v>
      </c>
      <c r="E136" s="22"/>
      <c r="F136" s="21" t="s">
        <v>87</v>
      </c>
      <c r="G136" s="10">
        <v>1</v>
      </c>
      <c r="H136" s="36">
        <f t="shared" si="3"/>
        <v>229</v>
      </c>
      <c r="I136" s="30">
        <v>229</v>
      </c>
    </row>
    <row r="137" spans="1:9" ht="15.75" thickBot="1">
      <c r="A137" s="39"/>
      <c r="B137" s="40"/>
      <c r="C137" s="40"/>
      <c r="D137" s="40"/>
      <c r="E137" s="40"/>
      <c r="F137" s="40"/>
      <c r="G137" s="40"/>
      <c r="H137" s="40"/>
      <c r="I137" s="41"/>
    </row>
    <row r="139" spans="1:9">
      <c r="B139" s="96" t="s">
        <v>282</v>
      </c>
      <c r="C139" s="96"/>
      <c r="D139" s="96"/>
      <c r="E139" s="96"/>
      <c r="F139" s="97"/>
      <c r="G139" s="97"/>
      <c r="H139" s="98" t="s">
        <v>283</v>
      </c>
      <c r="I139" s="98"/>
    </row>
    <row r="140" spans="1:9">
      <c r="B140" s="99"/>
      <c r="C140" s="99"/>
      <c r="D140" s="99"/>
      <c r="E140" s="65"/>
      <c r="F140" s="66" t="s">
        <v>284</v>
      </c>
      <c r="G140" s="66"/>
      <c r="H140" s="67"/>
      <c r="I140" s="67"/>
    </row>
    <row r="141" spans="1:9">
      <c r="B141" s="96" t="s">
        <v>285</v>
      </c>
      <c r="C141" s="96"/>
      <c r="D141" s="96"/>
      <c r="E141" s="96"/>
      <c r="F141" s="68"/>
      <c r="G141" s="68"/>
      <c r="H141" s="96" t="s">
        <v>286</v>
      </c>
      <c r="I141" s="96"/>
    </row>
    <row r="142" spans="1:9">
      <c r="B142" s="69"/>
      <c r="C142" s="69"/>
      <c r="D142" s="69"/>
      <c r="E142" s="70"/>
      <c r="F142" s="73" t="s">
        <v>287</v>
      </c>
      <c r="G142" s="70"/>
      <c r="H142" s="69"/>
      <c r="I142" s="69"/>
    </row>
    <row r="143" spans="1:9">
      <c r="B143" s="100" t="s">
        <v>288</v>
      </c>
      <c r="C143" s="100"/>
      <c r="D143" s="100"/>
      <c r="E143" s="100"/>
      <c r="F143" s="71"/>
      <c r="G143" s="72"/>
      <c r="H143" s="100"/>
      <c r="I143" s="100"/>
    </row>
    <row r="144" spans="1:9">
      <c r="B144" s="95"/>
      <c r="C144" s="95"/>
      <c r="D144" s="95"/>
      <c r="E144" s="70"/>
      <c r="F144" s="70"/>
      <c r="G144" s="70"/>
      <c r="H144" s="69"/>
      <c r="I144" s="69"/>
    </row>
    <row r="145" spans="2:9">
      <c r="B145" s="95" t="s">
        <v>289</v>
      </c>
      <c r="C145" s="95"/>
      <c r="D145" s="95"/>
      <c r="E145" s="70"/>
      <c r="F145" s="69"/>
      <c r="G145" s="69"/>
      <c r="H145" s="69"/>
      <c r="I145" s="69"/>
    </row>
  </sheetData>
  <mergeCells count="123">
    <mergeCell ref="B145:D145"/>
    <mergeCell ref="B139:E139"/>
    <mergeCell ref="F139:G139"/>
    <mergeCell ref="H139:I139"/>
    <mergeCell ref="B140:D140"/>
    <mergeCell ref="B141:E141"/>
    <mergeCell ref="H141:I141"/>
    <mergeCell ref="B143:E143"/>
    <mergeCell ref="H143:I143"/>
    <mergeCell ref="B144:D144"/>
    <mergeCell ref="A1:E1"/>
    <mergeCell ref="A3:D3"/>
    <mergeCell ref="D4:F4"/>
    <mergeCell ref="A6:A7"/>
    <mergeCell ref="B6:D6"/>
    <mergeCell ref="E6:E7"/>
    <mergeCell ref="F6:I6"/>
    <mergeCell ref="E32:E34"/>
    <mergeCell ref="A8:A10"/>
    <mergeCell ref="B8:B10"/>
    <mergeCell ref="C8:C10"/>
    <mergeCell ref="D8:D10"/>
    <mergeCell ref="E8:E10"/>
    <mergeCell ref="A11:A17"/>
    <mergeCell ref="B11:B17"/>
    <mergeCell ref="C11:C17"/>
    <mergeCell ref="D11:D17"/>
    <mergeCell ref="E11:E17"/>
    <mergeCell ref="A18:A31"/>
    <mergeCell ref="B18:B31"/>
    <mergeCell ref="C18:C31"/>
    <mergeCell ref="A32:A34"/>
    <mergeCell ref="B32:B34"/>
    <mergeCell ref="C32:C34"/>
    <mergeCell ref="A35:A46"/>
    <mergeCell ref="B35:B46"/>
    <mergeCell ref="C35:C46"/>
    <mergeCell ref="D32:D34"/>
    <mergeCell ref="D35:D46"/>
    <mergeCell ref="E35:E46"/>
    <mergeCell ref="A48:A49"/>
    <mergeCell ref="B48:B49"/>
    <mergeCell ref="C48:C49"/>
    <mergeCell ref="D48:D49"/>
    <mergeCell ref="E48:E49"/>
    <mergeCell ref="C50:C63"/>
    <mergeCell ref="C64:C66"/>
    <mergeCell ref="D64:D66"/>
    <mergeCell ref="E64:E66"/>
    <mergeCell ref="C67:C75"/>
    <mergeCell ref="D67:D75"/>
    <mergeCell ref="E67:E75"/>
    <mergeCell ref="E97:E99"/>
    <mergeCell ref="D50:D61"/>
    <mergeCell ref="E50:E61"/>
    <mergeCell ref="D62:D63"/>
    <mergeCell ref="E62:E63"/>
    <mergeCell ref="C87:C95"/>
    <mergeCell ref="D87:D95"/>
    <mergeCell ref="E87:E95"/>
    <mergeCell ref="D97:D99"/>
    <mergeCell ref="C76:C79"/>
    <mergeCell ref="D77:D78"/>
    <mergeCell ref="E77:E78"/>
    <mergeCell ref="B50:B63"/>
    <mergeCell ref="B64:B66"/>
    <mergeCell ref="B67:B75"/>
    <mergeCell ref="B81:B85"/>
    <mergeCell ref="A123:A126"/>
    <mergeCell ref="A96:A99"/>
    <mergeCell ref="B87:B95"/>
    <mergeCell ref="A115:A116"/>
    <mergeCell ref="A117:A118"/>
    <mergeCell ref="A76:A79"/>
    <mergeCell ref="B76:B79"/>
    <mergeCell ref="A103:A107"/>
    <mergeCell ref="A87:A95"/>
    <mergeCell ref="A81:A85"/>
    <mergeCell ref="A50:A63"/>
    <mergeCell ref="A64:A66"/>
    <mergeCell ref="A67:A75"/>
    <mergeCell ref="D18:D31"/>
    <mergeCell ref="E18:E31"/>
    <mergeCell ref="B121:B122"/>
    <mergeCell ref="C121:C122"/>
    <mergeCell ref="D121:D122"/>
    <mergeCell ref="E121:E122"/>
    <mergeCell ref="B103:B107"/>
    <mergeCell ref="C103:C107"/>
    <mergeCell ref="D103:D107"/>
    <mergeCell ref="E103:E107"/>
    <mergeCell ref="B115:B116"/>
    <mergeCell ref="C115:C116"/>
    <mergeCell ref="D115:D116"/>
    <mergeCell ref="E115:E116"/>
    <mergeCell ref="B96:B99"/>
    <mergeCell ref="C96:C99"/>
    <mergeCell ref="C81:C85"/>
    <mergeCell ref="D81:D85"/>
    <mergeCell ref="E81:E85"/>
    <mergeCell ref="B117:B118"/>
    <mergeCell ref="C117:C118"/>
    <mergeCell ref="D117:D118"/>
    <mergeCell ref="E117:E118"/>
    <mergeCell ref="B119:B120"/>
    <mergeCell ref="D123:D126"/>
    <mergeCell ref="E123:E126"/>
    <mergeCell ref="A134:A135"/>
    <mergeCell ref="B134:B135"/>
    <mergeCell ref="C134:C135"/>
    <mergeCell ref="D134:D135"/>
    <mergeCell ref="E134:E135"/>
    <mergeCell ref="E131:E132"/>
    <mergeCell ref="C119:C120"/>
    <mergeCell ref="D119:D120"/>
    <mergeCell ref="E119:E120"/>
    <mergeCell ref="B130:B132"/>
    <mergeCell ref="C130:C132"/>
    <mergeCell ref="B123:B126"/>
    <mergeCell ref="C123:C126"/>
    <mergeCell ref="A119:A120"/>
    <mergeCell ref="A121:A122"/>
    <mergeCell ref="A130:A132"/>
  </mergeCells>
  <pageMargins left="0.43307086614173229" right="0.31496062992125984" top="0.59055118110236227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сентяб.2014г.</vt:lpstr>
      <vt:lpstr>сентяб.2014г.!Область_печати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2014-10-15T05:21:57Z</cp:lastPrinted>
  <dcterms:created xsi:type="dcterms:W3CDTF">2013-03-19T05:22:52Z</dcterms:created>
  <dcterms:modified xsi:type="dcterms:W3CDTF">2014-10-16T01:05:13Z</dcterms:modified>
</cp:coreProperties>
</file>