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апрель 2015г." sheetId="5" r:id="rId1"/>
  </sheets>
  <definedNames>
    <definedName name="_xlnm.Print_Area" localSheetId="0">'апрель 2015г.'!$A$1:$I$135</definedName>
  </definedNames>
  <calcPr calcId="124519" refMode="R1C1"/>
</workbook>
</file>

<file path=xl/calcChain.xml><?xml version="1.0" encoding="utf-8"?>
<calcChain xmlns="http://schemas.openxmlformats.org/spreadsheetml/2006/main">
  <c r="H82" i="5"/>
  <c r="H81"/>
  <c r="H80"/>
  <c r="I78"/>
  <c r="G78"/>
  <c r="H83"/>
  <c r="H79"/>
  <c r="H78"/>
  <c r="I90"/>
  <c r="G90"/>
  <c r="H119"/>
  <c r="H85"/>
  <c r="H84"/>
  <c r="H58"/>
  <c r="H57"/>
  <c r="H71" l="1"/>
  <c r="H70"/>
  <c r="H72"/>
  <c r="H73"/>
  <c r="H115"/>
  <c r="H114"/>
  <c r="H113"/>
  <c r="H112"/>
  <c r="H111"/>
  <c r="H110"/>
  <c r="H109"/>
  <c r="H108"/>
  <c r="H107"/>
  <c r="H106"/>
  <c r="H105"/>
  <c r="H104"/>
  <c r="H103"/>
  <c r="H102"/>
  <c r="H101"/>
  <c r="H54"/>
  <c r="H53"/>
  <c r="H52"/>
  <c r="H51"/>
  <c r="H48"/>
  <c r="H47"/>
  <c r="H46"/>
  <c r="H45"/>
  <c r="H59"/>
  <c r="H60"/>
  <c r="H61"/>
  <c r="H41"/>
  <c r="H42"/>
  <c r="H43"/>
  <c r="H40"/>
  <c r="H75"/>
  <c r="H76"/>
  <c r="H39"/>
  <c r="H44"/>
  <c r="H122"/>
  <c r="I88"/>
  <c r="G88"/>
  <c r="H64"/>
  <c r="H65"/>
  <c r="H66"/>
  <c r="H67"/>
  <c r="H68"/>
  <c r="H69"/>
  <c r="H38"/>
  <c r="H49"/>
  <c r="H50"/>
  <c r="H55"/>
  <c r="H56"/>
  <c r="H62"/>
  <c r="H63"/>
  <c r="H74"/>
  <c r="H77"/>
  <c r="H86"/>
  <c r="H87"/>
  <c r="H88"/>
  <c r="H89"/>
  <c r="H90"/>
  <c r="H91"/>
  <c r="H92"/>
  <c r="H93"/>
  <c r="H94"/>
  <c r="H95"/>
  <c r="H96"/>
  <c r="H99"/>
  <c r="H100"/>
  <c r="H116"/>
  <c r="H117"/>
  <c r="H118"/>
  <c r="H120"/>
  <c r="H121"/>
  <c r="H123"/>
  <c r="H124"/>
  <c r="H125"/>
  <c r="I98"/>
  <c r="G98"/>
  <c r="I97"/>
  <c r="G97"/>
  <c r="H37"/>
  <c r="H36"/>
  <c r="H35"/>
  <c r="H34"/>
  <c r="H33"/>
  <c r="H32"/>
  <c r="H31"/>
  <c r="H30"/>
  <c r="H29"/>
  <c r="H28"/>
  <c r="H27"/>
  <c r="H26"/>
  <c r="H19"/>
  <c r="H12"/>
  <c r="H10"/>
  <c r="H11"/>
  <c r="H13"/>
  <c r="H14"/>
  <c r="H15"/>
  <c r="H16"/>
  <c r="H17"/>
  <c r="H18"/>
  <c r="H20"/>
  <c r="H22"/>
  <c r="H23"/>
  <c r="H24"/>
  <c r="H25"/>
  <c r="H21"/>
  <c r="H97" l="1"/>
  <c r="H98"/>
</calcChain>
</file>

<file path=xl/sharedStrings.xml><?xml version="1.0" encoding="utf-8"?>
<sst xmlns="http://schemas.openxmlformats.org/spreadsheetml/2006/main" count="294" uniqueCount="281">
  <si>
    <t>РЕЕСТР ЗАКУПОК</t>
  </si>
  <si>
    <t>Период:</t>
  </si>
  <si>
    <t>№ п/п</t>
  </si>
  <si>
    <t>Наименование и местонахождение поставщиков, подрядчиков и исполнителей услуг</t>
  </si>
  <si>
    <t>Дата закупки</t>
  </si>
  <si>
    <t>Закупаемые товары, работы, услуги</t>
  </si>
  <si>
    <t>наименование</t>
  </si>
  <si>
    <t>местонахождение</t>
  </si>
  <si>
    <t>договор (иное основание)</t>
  </si>
  <si>
    <t>краткое наименование</t>
  </si>
  <si>
    <t>ООО "РН-Карт-Иркутск"</t>
  </si>
  <si>
    <t>ООО "Геос"</t>
  </si>
  <si>
    <t>№ 0000004814 от 01.01.2013г.</t>
  </si>
  <si>
    <t>ФГУП "Почта России"</t>
  </si>
  <si>
    <t>охрана</t>
  </si>
  <si>
    <t>ООО "Сибэнергосервис"</t>
  </si>
  <si>
    <t>ОАО "Деловая Сеть-Иркутск"</t>
  </si>
  <si>
    <t>интернет</t>
  </si>
  <si>
    <t>МУП г.Ангарска "Ангарский Водоканал"</t>
  </si>
  <si>
    <t>ОАО "Иркутскэнерго"</t>
  </si>
  <si>
    <t>№ 3437 от 01.01.2013г.</t>
  </si>
  <si>
    <t>теплоэнергия</t>
  </si>
  <si>
    <t>ОАО "АЭХК"</t>
  </si>
  <si>
    <t>местная телефонная связь</t>
  </si>
  <si>
    <t>ООО "ТРАНССЕРВИС"</t>
  </si>
  <si>
    <t>сбор и размещение бытовых отходов</t>
  </si>
  <si>
    <t>ООО "Иркутскэнергосбыт"</t>
  </si>
  <si>
    <t>энергоснабжение</t>
  </si>
  <si>
    <t>ООО "МУП АМО Банно-Прачечный комплекс "Ангарский"</t>
  </si>
  <si>
    <t>стирка белья</t>
  </si>
  <si>
    <t>ОАО "Ростелеком"</t>
  </si>
  <si>
    <t>междугородняя и международная связь</t>
  </si>
  <si>
    <t>СХ ОАО "Белореченское"</t>
  </si>
  <si>
    <t>Ирк. обл., Усольский р-он, п. Белореченский</t>
  </si>
  <si>
    <t>сосиски</t>
  </si>
  <si>
    <t>картофель</t>
  </si>
  <si>
    <t>капуста</t>
  </si>
  <si>
    <t>морковь</t>
  </si>
  <si>
    <t>лук</t>
  </si>
  <si>
    <t>свекла</t>
  </si>
  <si>
    <t>яйцо куриное</t>
  </si>
  <si>
    <t>горбуша потраш.</t>
  </si>
  <si>
    <t>ИП Литвинова Е.Д.</t>
  </si>
  <si>
    <t>огурцы</t>
  </si>
  <si>
    <t>помидоры</t>
  </si>
  <si>
    <t>яблоки</t>
  </si>
  <si>
    <t>количество</t>
  </si>
  <si>
    <t>цена</t>
  </si>
  <si>
    <t>стоимость</t>
  </si>
  <si>
    <t>ООО "Продукт Лидер"</t>
  </si>
  <si>
    <t>г. Ангарск, квартал 215, строение 21</t>
  </si>
  <si>
    <t>масло подсолнечное</t>
  </si>
  <si>
    <t>ИП Столярская И.З.</t>
  </si>
  <si>
    <t>г. Ангарск, 11 м-он, д. 4, кв. 21</t>
  </si>
  <si>
    <t>сыр</t>
  </si>
  <si>
    <t>маргарин</t>
  </si>
  <si>
    <t>г. Иркутск, ул. Октябрьской революции, д. 5</t>
  </si>
  <si>
    <t>г. Ангарск, 17 м-он, д. 12 "А"</t>
  </si>
  <si>
    <t>г. Иркутск, пер. Богданова, д. 8 "а"</t>
  </si>
  <si>
    <t>г. Иркутск, ул. Академическая, д. 28/1</t>
  </si>
  <si>
    <t>г. Ангарск, ул. Мира, д. 2а</t>
  </si>
  <si>
    <t>г. Иркутск, ул. Сухэ-Батора, д. 3</t>
  </si>
  <si>
    <t>г. Ангарск, Южный массив, квартал 2, строение 100</t>
  </si>
  <si>
    <t>г. Ангарск, квартал 179, д. 17</t>
  </si>
  <si>
    <t>г. Иркутск, ул. Лермонтова, д. 257</t>
  </si>
  <si>
    <t>г. Ангарск, ул. Московская, д. 23</t>
  </si>
  <si>
    <t>г. Ангарск, квартал 85А, д. 8</t>
  </si>
  <si>
    <t>г. Ангарск, 8 м-он, д. 19/19а</t>
  </si>
  <si>
    <t>говядина б/к</t>
  </si>
  <si>
    <t>свинина б/к</t>
  </si>
  <si>
    <t>шампиньоны</t>
  </si>
  <si>
    <t>местная связь</t>
  </si>
  <si>
    <t>МВД России по Иркутской области ФГКУ УВО ГУ</t>
  </si>
  <si>
    <t>г. Ангарск, ул.Бульварная,8</t>
  </si>
  <si>
    <t>№КАОО00001695 от 01.01.2013</t>
  </si>
  <si>
    <t>услуги по тарифн.плану "Почта"</t>
  </si>
  <si>
    <t>лимон</t>
  </si>
  <si>
    <t>перец сладк.</t>
  </si>
  <si>
    <t>бензин АИ-92</t>
  </si>
  <si>
    <t>тех. обслужив. и ремонт ККМ</t>
  </si>
  <si>
    <t>теплоноситель</t>
  </si>
  <si>
    <t>транспортировка сточных вод</t>
  </si>
  <si>
    <t>холодная питьевая вода</t>
  </si>
  <si>
    <t>г. Москва, ш Алтуфьевское, дом 37, корпус 1</t>
  </si>
  <si>
    <t>169568 от 16.12.2008г ЛС 156075</t>
  </si>
  <si>
    <t>№130100947 от 01.01.2013г.</t>
  </si>
  <si>
    <t>№39/14 от 01.01.2014г.</t>
  </si>
  <si>
    <t>ИП Письменный Юрий Михайлович</t>
  </si>
  <si>
    <t>г.Ангарск, мкр-н Майск, Переулок Автоматики 1</t>
  </si>
  <si>
    <t>ЗАО Сибконт</t>
  </si>
  <si>
    <t>г.Ангарск, 32м-рн, дом4, кв.79</t>
  </si>
  <si>
    <t>информационно-технолог. сопров. 1С предприятие</t>
  </si>
  <si>
    <t>ЗАО Мастерхост</t>
  </si>
  <si>
    <t>ООО "Социальная система"</t>
  </si>
  <si>
    <t>г.Ангарск, ул. Кирова, 40, а/я 624</t>
  </si>
  <si>
    <t>№11-03-3/14 от 11.03.2014г.</t>
  </si>
  <si>
    <t>ИП Дудкин Игорь Анатольевич</t>
  </si>
  <si>
    <t>ООО Реалин</t>
  </si>
  <si>
    <t>линолиум 3м</t>
  </si>
  <si>
    <t>ИП Голубева Наталья Васильевна</t>
  </si>
  <si>
    <t>ИП Черепенников Сергей Валерьевич</t>
  </si>
  <si>
    <t>г.Ангарск, п.Майск, ул.степана Разина, д.3</t>
  </si>
  <si>
    <t>г.Иркутск, ул.Трудовая 25 - 129</t>
  </si>
  <si>
    <t>замена фотобарабана Canon FC</t>
  </si>
  <si>
    <t>г.Ангарск,                        212 кв-л, д. 15 - 123</t>
  </si>
  <si>
    <t>г.Ангарск,                                                      257-й квартал, дом №10, кв.1</t>
  </si>
  <si>
    <t>цыплята бр</t>
  </si>
  <si>
    <t>масло крестьянское</t>
  </si>
  <si>
    <t>тех.обслуж.ОПС</t>
  </si>
  <si>
    <t>Отбор: Учреждение "ГАПОУ ИО АИТ"</t>
  </si>
  <si>
    <t>оплата проезда сирот</t>
  </si>
  <si>
    <t>плинтус ПВХ</t>
  </si>
  <si>
    <t>ацетилен</t>
  </si>
  <si>
    <t>кислород</t>
  </si>
  <si>
    <t>ИП Иванов Владимир Михайлович</t>
  </si>
  <si>
    <t>ООО "СибЭкоМеталл"</t>
  </si>
  <si>
    <t>уголок 50*50*4</t>
  </si>
  <si>
    <t>ФБУ "Иркутский ЦСМ"</t>
  </si>
  <si>
    <t xml:space="preserve">абон.плата за почт.ящик </t>
  </si>
  <si>
    <t>ЗАО "ПФ "СКБ Контур"</t>
  </si>
  <si>
    <t>№08/01-14 от 31.03.2014г.</t>
  </si>
  <si>
    <t>ООО "Сибинструмент"</t>
  </si>
  <si>
    <t>планка для смесителя</t>
  </si>
  <si>
    <t>угол ПВХ внутр.</t>
  </si>
  <si>
    <t>заглушки ПВХ лев.</t>
  </si>
  <si>
    <t>заглушки ПВХ прав.</t>
  </si>
  <si>
    <t>угол ПВХ наружн.</t>
  </si>
  <si>
    <t>ветчина</t>
  </si>
  <si>
    <t>макаронные изделия</t>
  </si>
  <si>
    <t>повидло</t>
  </si>
  <si>
    <t>г.Ангарск, квартал 123, дом 6</t>
  </si>
  <si>
    <t>заправка картриджа CANON FC тонером</t>
  </si>
  <si>
    <t>эмаль ПФ-115 20кг</t>
  </si>
  <si>
    <t>заправка картриджа HpLJ 1010 тонером</t>
  </si>
  <si>
    <t>замена вала первичного заряда HpLJ 1010</t>
  </si>
  <si>
    <t>кефир</t>
  </si>
  <si>
    <t>ООО "ЭЛЬДОРАДО"</t>
  </si>
  <si>
    <t>подписка на переод.изд.1 полуг.</t>
  </si>
  <si>
    <t>доставка подписн.изд.</t>
  </si>
  <si>
    <t>№5970315/0031Д от 01.01.2015г.</t>
  </si>
  <si>
    <t>01.01.2015-31.12.2015гг.</t>
  </si>
  <si>
    <t>01.01.2014-31.12.2015гг.</t>
  </si>
  <si>
    <t>№15-м/2015 от 30.12.2014</t>
  </si>
  <si>
    <t>№1644865 от 01.01.2015г.</t>
  </si>
  <si>
    <t>№1004 от 03.03.2014г</t>
  </si>
  <si>
    <t>01.04.2014-31.12.2015гг.</t>
  </si>
  <si>
    <t>№665816/342 от 01.01.2015г.</t>
  </si>
  <si>
    <t>11.03.2014-31.01.2015гг.</t>
  </si>
  <si>
    <t>№420/214 от 30.12.2014г.</t>
  </si>
  <si>
    <t>№363 от 01.01.2015г.</t>
  </si>
  <si>
    <t>ООО "Вираж"</t>
  </si>
  <si>
    <t>г. Ангарск,                                                                  ул.Мира, д. 34</t>
  </si>
  <si>
    <t>ИП Акимин С.Н.</t>
  </si>
  <si>
    <t>г. Ангарск,                                                                  106-й кв-л, д.6, кв.44</t>
  </si>
  <si>
    <t>01.03.2015-30.06.2015гг.</t>
  </si>
  <si>
    <t>33.01.2015-30.03.2015гг, 11.03.2015-15.04.2015гг, 20.03.2015-30.04.2015гг</t>
  </si>
  <si>
    <t>№23/15 от 28.02.2015г.</t>
  </si>
  <si>
    <t>№И-03/15 от 01.03.2015г.</t>
  </si>
  <si>
    <t>01.03.2015-31.12.2015гг.</t>
  </si>
  <si>
    <t>замена фотобарабана HpLJ 1010</t>
  </si>
  <si>
    <t>ванна стальная 1,2м</t>
  </si>
  <si>
    <t>ООО "ДНС Трейд"</t>
  </si>
  <si>
    <t>сардели</t>
  </si>
  <si>
    <t>бананы</t>
  </si>
  <si>
    <t>курага</t>
  </si>
  <si>
    <t>№27-п/2015 от 06.04.2015г.</t>
  </si>
  <si>
    <t>06.04.2015-30.04.2015гг.</t>
  </si>
  <si>
    <t>№14 от 02.03.2015г., №31-п/2015 от 16.06.2015г.</t>
  </si>
  <si>
    <t>02.03.2015-31.12.2015гг, 16.04.2015-15.05.2015гг</t>
  </si>
  <si>
    <t>№242-а,б-п/2015 от 09.04.2015г, 245-а,б от 17.04.2015г</t>
  </si>
  <si>
    <t>09.04.2015-15.05.2015гг</t>
  </si>
  <si>
    <t>№25,26-п/2015 от 03.04.2015г., №30-п/2015 от 15.04.2015г.</t>
  </si>
  <si>
    <t>03.04.2015-15.05.2015гг</t>
  </si>
  <si>
    <t>№23,24-п/2015 от 01.04.2015г., №17,18-п/2015 от 11.03.2015г., №21,22-п/2015 от 20.03.2015г.</t>
  </si>
  <si>
    <t>СПб ГБОУ СПО "Петровский колледж"</t>
  </si>
  <si>
    <t>г.Санкт-Петербург, ул.Балтийская, д.35</t>
  </si>
  <si>
    <t>№1402400003915 от 01.04.2015г.</t>
  </si>
  <si>
    <t>01.04.2015-30.04.2015гг.</t>
  </si>
  <si>
    <t>обучение по прогр. пов.квалиф."Совр.техн.в сварочн.пр-ве"</t>
  </si>
  <si>
    <t>№142400004015 от 01.04.2015г.</t>
  </si>
  <si>
    <t>услуги по провед.заключ.этапа Всерос.олимпиады проф.мастерства</t>
  </si>
  <si>
    <t>ИП Кравченко Елена Владимировна</t>
  </si>
  <si>
    <t>г.Ангарск, 17мик/н, д.23, кв.10</t>
  </si>
  <si>
    <t>№б/н от 22.04.2015г.</t>
  </si>
  <si>
    <t>22.04.2015-30.04.2015гг.</t>
  </si>
  <si>
    <t>подводка ГБ 1,2м</t>
  </si>
  <si>
    <t>радиатор 500\80 10сек</t>
  </si>
  <si>
    <t>унитаз-компакт белый</t>
  </si>
  <si>
    <t>компл.из 4-х переходн. 3\4+2 кронштейна</t>
  </si>
  <si>
    <t>кран d20</t>
  </si>
  <si>
    <t>переходник 1/2х1/2</t>
  </si>
  <si>
    <t>сифон д\ванны 40\50</t>
  </si>
  <si>
    <t>№48 от 14 04.2015г.</t>
  </si>
  <si>
    <t>04.04.2015-30.04.2015гг.</t>
  </si>
  <si>
    <t xml:space="preserve">лист г/к 5мм </t>
  </si>
  <si>
    <t xml:space="preserve">лист г/к 3мм </t>
  </si>
  <si>
    <t>ООО "Альфа-Окна"</t>
  </si>
  <si>
    <t>г.Ангарск, 14 мик/н, дом 1, кв.219</t>
  </si>
  <si>
    <t>№752 от 10.03.2015г.</t>
  </si>
  <si>
    <t>10.04.2015-31.12.2015гг.</t>
  </si>
  <si>
    <t>окно ПВХ</t>
  </si>
  <si>
    <t>ООО "Все для офиса"</t>
  </si>
  <si>
    <t>г.Ангарск, 258-й кв-л, дом 53/54, кв.2</t>
  </si>
  <si>
    <t>№52/15 от 23.04.2015г.</t>
  </si>
  <si>
    <t>23.04.2015-31.12.2015гг.</t>
  </si>
  <si>
    <t>шкаф  для одежды</t>
  </si>
  <si>
    <t>№47 от 08 04.2015г.</t>
  </si>
  <si>
    <t>08.04.2015-30.04.2015гг.</t>
  </si>
  <si>
    <t xml:space="preserve">лист х/к 1мм </t>
  </si>
  <si>
    <t>труба проф.50*50*2,0</t>
  </si>
  <si>
    <t>тумба 50*60</t>
  </si>
  <si>
    <t>мойка 50*60</t>
  </si>
  <si>
    <t>№49 от 16.04.2015г.</t>
  </si>
  <si>
    <t>16.04.2015-31.12.2015гг.</t>
  </si>
  <si>
    <t>№50 от 22.04.2015г.</t>
  </si>
  <si>
    <t>22.04.2015-31.12.2015гг.</t>
  </si>
  <si>
    <t>г.Ангарск, 29 мик/н, дом 6, кв.48</t>
  </si>
  <si>
    <t>№ЛП5025 от 22.04.2015г.</t>
  </si>
  <si>
    <t>ЛДСП 410*410мм</t>
  </si>
  <si>
    <t>ЛДСП 410*200мм</t>
  </si>
  <si>
    <t>г.Ангарск, 32 мик/н, дом 3, кв.193</t>
  </si>
  <si>
    <t>№2015/11 от 23.04.2015г.</t>
  </si>
  <si>
    <t>23.04.2015-30.04.2015гг.</t>
  </si>
  <si>
    <t>г. Иркутск, ул. Розы Люксембург, д. 182</t>
  </si>
  <si>
    <t>№43 от 15.04.2015г.</t>
  </si>
  <si>
    <t>15.04.2015-30.04.2015гг.</t>
  </si>
  <si>
    <t>электроды МР-3С Ф3,0</t>
  </si>
  <si>
    <t>рукавицы раб.брез.</t>
  </si>
  <si>
    <t>электроды УОНИ-13/55 ф.3</t>
  </si>
  <si>
    <t>электроды УОНИ-13/55 ф.4</t>
  </si>
  <si>
    <t>стык 38мм</t>
  </si>
  <si>
    <t>№14 от 30.03.2015г.</t>
  </si>
  <si>
    <t>30.03.2015-30.04.2015гг.</t>
  </si>
  <si>
    <t>с 01.04.2015. по 30.04.2015г.</t>
  </si>
  <si>
    <t>г. Иркутск,                        ул. Чехова, д. 8</t>
  </si>
  <si>
    <t>№68-03/391-15р от 17.03.2015г.</t>
  </si>
  <si>
    <t>17.03.2015-31.12.2015гг.</t>
  </si>
  <si>
    <t>калибровка, шабл.радиусн.</t>
  </si>
  <si>
    <t>калибровка, шабл.сварщ.ун.</t>
  </si>
  <si>
    <t>калибровка, щупы наборы</t>
  </si>
  <si>
    <t>поверка штангенциркуль до 150мм</t>
  </si>
  <si>
    <t>поверка штангенциркуль ШЦ-II</t>
  </si>
  <si>
    <t>поверка линейки измерительн.метал.</t>
  </si>
  <si>
    <t>поверка лупы измер.</t>
  </si>
  <si>
    <t>поверка угольники поверочн. до 400мм</t>
  </si>
  <si>
    <t>поверка рулетки измерительн.метал.</t>
  </si>
  <si>
    <t>поверка люксеметры</t>
  </si>
  <si>
    <t>поверка дефектоскопы ультрозвуковые</t>
  </si>
  <si>
    <t>поверка СО магнитопорош. и капил.дефектоск.</t>
  </si>
  <si>
    <t>поверка ком. контр. образц. и вспомог.уст-в КОУ-2</t>
  </si>
  <si>
    <t>поверка образц.предпр.СОП</t>
  </si>
  <si>
    <t>поверка угломеры</t>
  </si>
  <si>
    <t>поверка микрометры</t>
  </si>
  <si>
    <t>поверка толщинометры ультрозв.</t>
  </si>
  <si>
    <t>г.Москва,                                                                     Смольная, 14</t>
  </si>
  <si>
    <t>пылесос</t>
  </si>
  <si>
    <t>г. Иркутск, ул. Розы Люксембург, д. 184</t>
  </si>
  <si>
    <t>коммутатор</t>
  </si>
  <si>
    <t>ООО "ДиКом-Трейд"</t>
  </si>
  <si>
    <t>г. Иркутск, ул. Партизанская, д. 1</t>
  </si>
  <si>
    <t>пассивный пробник 10х50мГц</t>
  </si>
  <si>
    <t>пассивный пробник 10х200мГц</t>
  </si>
  <si>
    <t>№45 от 15.04.2015г.</t>
  </si>
  <si>
    <t>15.04.2015-30.06.2015гг.</t>
  </si>
  <si>
    <t>г.Екатеринбург,                                                      пр.Космонавтов, 56</t>
  </si>
  <si>
    <t>№02570101/15УЦ от 17.04.2015г.</t>
  </si>
  <si>
    <t>17.04.2015-16.04.2016гг.</t>
  </si>
  <si>
    <t>лицензия на право испол.</t>
  </si>
  <si>
    <t>право использ.программ</t>
  </si>
  <si>
    <t>абон.обслуживание</t>
  </si>
  <si>
    <t xml:space="preserve">ремонт картриджа HpLJ 1010/1102/1200 </t>
  </si>
  <si>
    <t>№ 20150217 от 27.02.2015г.</t>
  </si>
  <si>
    <t>01.03.2014-31.12.2015гг.</t>
  </si>
  <si>
    <t>Руководитель  учреждения</t>
  </si>
  <si>
    <t>Кудрявцева С.Г.</t>
  </si>
  <si>
    <t xml:space="preserve">             (подпись)</t>
  </si>
  <si>
    <t xml:space="preserve">Главный бухгалтер </t>
  </si>
  <si>
    <t>Нижник С.С.</t>
  </si>
  <si>
    <t xml:space="preserve">         (подпись)</t>
  </si>
  <si>
    <t>Исполнитель: Крюкова Л.В.</t>
  </si>
  <si>
    <t>"_____"________________ 20____ г.</t>
  </si>
</sst>
</file>

<file path=xl/styles.xml><?xml version="1.0" encoding="utf-8"?>
<styleSheet xmlns="http://schemas.openxmlformats.org/spreadsheetml/2006/main">
  <numFmts count="1">
    <numFmt numFmtId="165" formatCode="0.000"/>
  </numFmts>
  <fonts count="9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2" fillId="0" borderId="1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/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2" fillId="0" borderId="6" xfId="3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8" xfId="1" applyNumberFormat="1" applyFont="1" applyBorder="1" applyAlignment="1">
      <alignment horizontal="center" vertical="center" wrapText="1"/>
    </xf>
    <xf numFmtId="0" fontId="2" fillId="0" borderId="6" xfId="1" applyNumberFormat="1" applyFont="1" applyBorder="1" applyAlignment="1">
      <alignment horizontal="center" vertical="center" wrapText="1"/>
    </xf>
    <xf numFmtId="0" fontId="5" fillId="2" borderId="0" xfId="0" applyFont="1" applyFill="1"/>
    <xf numFmtId="2" fontId="7" fillId="0" borderId="9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0" xfId="1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6" xfId="1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2" fillId="0" borderId="2" xfId="1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0" fontId="2" fillId="2" borderId="8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0" fontId="2" fillId="0" borderId="7" xfId="1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0" fontId="2" fillId="2" borderId="10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/>
    </xf>
    <xf numFmtId="0" fontId="2" fillId="0" borderId="2" xfId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/>
    </xf>
    <xf numFmtId="0" fontId="7" fillId="0" borderId="6" xfId="1" applyNumberFormat="1" applyFont="1" applyBorder="1" applyAlignment="1">
      <alignment horizontal="center" vertical="center" wrapText="1"/>
    </xf>
    <xf numFmtId="0" fontId="7" fillId="0" borderId="8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9" xfId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12" xfId="1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2" xfId="2" applyNumberFormat="1" applyFont="1" applyBorder="1" applyAlignment="1">
      <alignment horizontal="center" vertical="center" wrapText="1"/>
    </xf>
    <xf numFmtId="0" fontId="2" fillId="0" borderId="12" xfId="2" applyNumberFormat="1" applyFont="1" applyBorder="1" applyAlignment="1">
      <alignment horizontal="center" vertical="center" wrapText="1"/>
    </xf>
    <xf numFmtId="0" fontId="2" fillId="0" borderId="10" xfId="2" applyNumberFormat="1" applyFont="1" applyBorder="1" applyAlignment="1">
      <alignment horizontal="center" vertical="center" wrapText="1"/>
    </xf>
    <xf numFmtId="0" fontId="2" fillId="0" borderId="13" xfId="2" applyNumberFormat="1" applyFont="1" applyBorder="1" applyAlignment="1">
      <alignment horizontal="center" vertical="center" wrapText="1"/>
    </xf>
    <xf numFmtId="0" fontId="2" fillId="2" borderId="12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view="pageBreakPreview" zoomScaleSheetLayoutView="100" workbookViewId="0">
      <selection activeCell="H133" sqref="H133:I133"/>
    </sheetView>
  </sheetViews>
  <sheetFormatPr defaultRowHeight="15"/>
  <cols>
    <col min="1" max="1" width="5.85546875" style="3" customWidth="1"/>
    <col min="2" max="2" width="20.42578125" style="3" customWidth="1"/>
    <col min="3" max="3" width="19.28515625" style="3" customWidth="1"/>
    <col min="4" max="4" width="15.28515625" style="3" customWidth="1"/>
    <col min="5" max="5" width="12" style="3" customWidth="1"/>
    <col min="6" max="6" width="23.5703125" style="3" customWidth="1"/>
    <col min="7" max="7" width="12.85546875" style="3" customWidth="1"/>
    <col min="8" max="8" width="11.85546875" style="3" customWidth="1"/>
    <col min="9" max="9" width="16" style="3" customWidth="1"/>
    <col min="10" max="10" width="12.28515625" style="3" customWidth="1"/>
    <col min="11" max="16384" width="9.140625" style="3"/>
  </cols>
  <sheetData>
    <row r="1" spans="1:9" ht="6.75" customHeight="1"/>
    <row r="2" spans="1:9">
      <c r="A2" s="82" t="s">
        <v>109</v>
      </c>
      <c r="B2" s="82"/>
      <c r="C2" s="82"/>
      <c r="D2" s="82"/>
      <c r="E2" s="82"/>
    </row>
    <row r="3" spans="1:9" ht="7.5" customHeight="1"/>
    <row r="4" spans="1:9" ht="21.75">
      <c r="A4" s="83" t="s">
        <v>0</v>
      </c>
      <c r="B4" s="83"/>
      <c r="C4" s="83"/>
      <c r="D4" s="83"/>
    </row>
    <row r="5" spans="1:9" ht="7.5" customHeight="1"/>
    <row r="6" spans="1:9">
      <c r="A6" s="2" t="s">
        <v>1</v>
      </c>
      <c r="D6" s="89" t="s">
        <v>233</v>
      </c>
      <c r="E6" s="89"/>
      <c r="F6" s="89"/>
      <c r="G6" s="5"/>
      <c r="H6" s="5"/>
      <c r="I6" s="5"/>
    </row>
    <row r="7" spans="1:9" ht="6.75" customHeight="1" thickBot="1">
      <c r="C7" s="4"/>
    </row>
    <row r="8" spans="1:9" ht="15.75" thickBot="1">
      <c r="A8" s="73" t="s">
        <v>2</v>
      </c>
      <c r="B8" s="84" t="s">
        <v>3</v>
      </c>
      <c r="C8" s="85"/>
      <c r="D8" s="86"/>
      <c r="E8" s="87" t="s">
        <v>4</v>
      </c>
      <c r="F8" s="84" t="s">
        <v>5</v>
      </c>
      <c r="G8" s="85"/>
      <c r="H8" s="85"/>
      <c r="I8" s="86"/>
    </row>
    <row r="9" spans="1:9" ht="29.25" thickBot="1">
      <c r="A9" s="74"/>
      <c r="B9" s="6" t="s">
        <v>6</v>
      </c>
      <c r="C9" s="6" t="s">
        <v>7</v>
      </c>
      <c r="D9" s="7" t="s">
        <v>8</v>
      </c>
      <c r="E9" s="88"/>
      <c r="F9" s="39" t="s">
        <v>9</v>
      </c>
      <c r="G9" s="20" t="s">
        <v>46</v>
      </c>
      <c r="H9" s="39" t="s">
        <v>47</v>
      </c>
      <c r="I9" s="8" t="s">
        <v>48</v>
      </c>
    </row>
    <row r="10" spans="1:9" ht="33" customHeight="1" thickBot="1">
      <c r="A10" s="55">
        <v>1</v>
      </c>
      <c r="B10" s="54" t="s">
        <v>49</v>
      </c>
      <c r="C10" s="54" t="s">
        <v>50</v>
      </c>
      <c r="D10" s="54" t="s">
        <v>165</v>
      </c>
      <c r="E10" s="54" t="s">
        <v>166</v>
      </c>
      <c r="F10" s="10" t="s">
        <v>128</v>
      </c>
      <c r="G10" s="9">
        <v>100</v>
      </c>
      <c r="H10" s="14">
        <f t="shared" ref="H10:H20" si="0">I10/G10</f>
        <v>27.5</v>
      </c>
      <c r="I10" s="13">
        <v>2750</v>
      </c>
    </row>
    <row r="11" spans="1:9" ht="51.75" thickBot="1">
      <c r="A11" s="9">
        <v>2</v>
      </c>
      <c r="B11" s="27" t="s">
        <v>152</v>
      </c>
      <c r="C11" s="56" t="s">
        <v>153</v>
      </c>
      <c r="D11" s="27" t="s">
        <v>167</v>
      </c>
      <c r="E11" s="27" t="s">
        <v>168</v>
      </c>
      <c r="F11" s="9" t="s">
        <v>41</v>
      </c>
      <c r="G11" s="57">
        <v>88</v>
      </c>
      <c r="H11" s="14">
        <f t="shared" si="0"/>
        <v>190.90909090909091</v>
      </c>
      <c r="I11" s="13">
        <v>16800</v>
      </c>
    </row>
    <row r="12" spans="1:9" ht="14.25" customHeight="1" thickBot="1">
      <c r="A12" s="73">
        <v>3</v>
      </c>
      <c r="B12" s="90" t="s">
        <v>150</v>
      </c>
      <c r="C12" s="92" t="s">
        <v>151</v>
      </c>
      <c r="D12" s="90" t="s">
        <v>169</v>
      </c>
      <c r="E12" s="79" t="s">
        <v>170</v>
      </c>
      <c r="F12" s="9" t="s">
        <v>68</v>
      </c>
      <c r="G12" s="16">
        <v>60.02</v>
      </c>
      <c r="H12" s="14">
        <f t="shared" si="0"/>
        <v>322.03048983672107</v>
      </c>
      <c r="I12" s="13">
        <v>19328.27</v>
      </c>
    </row>
    <row r="13" spans="1:9" ht="14.25" customHeight="1" thickBot="1">
      <c r="A13" s="78"/>
      <c r="B13" s="91"/>
      <c r="C13" s="93"/>
      <c r="D13" s="91"/>
      <c r="E13" s="80"/>
      <c r="F13" s="9" t="s">
        <v>69</v>
      </c>
      <c r="G13" s="9">
        <v>44.765000000000001</v>
      </c>
      <c r="H13" s="14">
        <f t="shared" si="0"/>
        <v>316</v>
      </c>
      <c r="I13" s="13">
        <v>14145.74</v>
      </c>
    </row>
    <row r="14" spans="1:9" ht="14.25" customHeight="1" thickBot="1">
      <c r="A14" s="78"/>
      <c r="B14" s="91"/>
      <c r="C14" s="93"/>
      <c r="D14" s="91"/>
      <c r="E14" s="80"/>
      <c r="F14" s="9" t="s">
        <v>106</v>
      </c>
      <c r="G14" s="9">
        <v>195</v>
      </c>
      <c r="H14" s="14">
        <f t="shared" si="0"/>
        <v>121.11282051282052</v>
      </c>
      <c r="I14" s="13">
        <v>23617</v>
      </c>
    </row>
    <row r="15" spans="1:9" ht="12.75" customHeight="1" thickBot="1">
      <c r="A15" s="73">
        <v>4</v>
      </c>
      <c r="B15" s="95" t="s">
        <v>52</v>
      </c>
      <c r="C15" s="79" t="s">
        <v>53</v>
      </c>
      <c r="D15" s="79" t="s">
        <v>171</v>
      </c>
      <c r="E15" s="79" t="s">
        <v>172</v>
      </c>
      <c r="F15" s="53" t="s">
        <v>55</v>
      </c>
      <c r="G15" s="11">
        <v>20</v>
      </c>
      <c r="H15" s="14">
        <f t="shared" si="0"/>
        <v>73</v>
      </c>
      <c r="I15" s="17">
        <v>1460</v>
      </c>
    </row>
    <row r="16" spans="1:9" ht="12.75" customHeight="1" thickBot="1">
      <c r="A16" s="78"/>
      <c r="B16" s="96"/>
      <c r="C16" s="80"/>
      <c r="D16" s="80"/>
      <c r="E16" s="80"/>
      <c r="F16" s="9" t="s">
        <v>107</v>
      </c>
      <c r="G16" s="10">
        <v>12.8</v>
      </c>
      <c r="H16" s="14">
        <f t="shared" si="0"/>
        <v>165</v>
      </c>
      <c r="I16" s="13">
        <v>2112</v>
      </c>
    </row>
    <row r="17" spans="1:9" ht="12.75" customHeight="1" thickBot="1">
      <c r="A17" s="78"/>
      <c r="B17" s="96"/>
      <c r="C17" s="80"/>
      <c r="D17" s="80"/>
      <c r="E17" s="80"/>
      <c r="F17" s="53" t="s">
        <v>51</v>
      </c>
      <c r="G17" s="9">
        <v>49.68</v>
      </c>
      <c r="H17" s="14">
        <f t="shared" si="0"/>
        <v>79.710144927536234</v>
      </c>
      <c r="I17" s="13">
        <v>3960</v>
      </c>
    </row>
    <row r="18" spans="1:9" ht="12.75" customHeight="1" thickBot="1">
      <c r="A18" s="78"/>
      <c r="B18" s="96"/>
      <c r="C18" s="80"/>
      <c r="D18" s="80"/>
      <c r="E18" s="80"/>
      <c r="F18" s="52" t="s">
        <v>129</v>
      </c>
      <c r="G18" s="12">
        <v>13.5</v>
      </c>
      <c r="H18" s="29">
        <f t="shared" si="0"/>
        <v>60.962962962962962</v>
      </c>
      <c r="I18" s="49">
        <v>823</v>
      </c>
    </row>
    <row r="19" spans="1:9" ht="12.75" customHeight="1" thickBot="1">
      <c r="A19" s="78"/>
      <c r="B19" s="96"/>
      <c r="C19" s="80"/>
      <c r="D19" s="80"/>
      <c r="E19" s="80"/>
      <c r="F19" s="9" t="s">
        <v>54</v>
      </c>
      <c r="G19" s="19">
        <v>15.56</v>
      </c>
      <c r="H19" s="29">
        <f t="shared" si="0"/>
        <v>299.05398457583544</v>
      </c>
      <c r="I19" s="13">
        <v>4653.28</v>
      </c>
    </row>
    <row r="20" spans="1:9" ht="12.75" customHeight="1" thickBot="1">
      <c r="A20" s="78"/>
      <c r="B20" s="96"/>
      <c r="C20" s="80"/>
      <c r="D20" s="81"/>
      <c r="E20" s="81"/>
      <c r="F20" s="53" t="s">
        <v>70</v>
      </c>
      <c r="G20" s="30">
        <v>9.6</v>
      </c>
      <c r="H20" s="26">
        <f t="shared" si="0"/>
        <v>147.5</v>
      </c>
      <c r="I20" s="37">
        <v>1416</v>
      </c>
    </row>
    <row r="21" spans="1:9" ht="12.75" customHeight="1" thickBot="1">
      <c r="A21" s="73">
        <v>5</v>
      </c>
      <c r="B21" s="95" t="s">
        <v>32</v>
      </c>
      <c r="C21" s="79" t="s">
        <v>33</v>
      </c>
      <c r="D21" s="79" t="s">
        <v>156</v>
      </c>
      <c r="E21" s="79" t="s">
        <v>154</v>
      </c>
      <c r="F21" s="9" t="s">
        <v>127</v>
      </c>
      <c r="G21" s="9">
        <v>14.207000000000001</v>
      </c>
      <c r="H21" s="14">
        <f>I21/G21</f>
        <v>187.9988737946083</v>
      </c>
      <c r="I21" s="13">
        <v>2670.9</v>
      </c>
    </row>
    <row r="22" spans="1:9" ht="12.75" customHeight="1" thickBot="1">
      <c r="A22" s="78"/>
      <c r="B22" s="96"/>
      <c r="C22" s="80"/>
      <c r="D22" s="80"/>
      <c r="E22" s="80"/>
      <c r="F22" s="9" t="s">
        <v>135</v>
      </c>
      <c r="G22" s="9">
        <v>10</v>
      </c>
      <c r="H22" s="14">
        <f t="shared" ref="H22:H89" si="1">I22/G22</f>
        <v>41</v>
      </c>
      <c r="I22" s="13">
        <v>410</v>
      </c>
    </row>
    <row r="23" spans="1:9" ht="12.75" customHeight="1" thickBot="1">
      <c r="A23" s="78"/>
      <c r="B23" s="96"/>
      <c r="C23" s="80"/>
      <c r="D23" s="80"/>
      <c r="E23" s="80"/>
      <c r="F23" s="9" t="s">
        <v>162</v>
      </c>
      <c r="G23" s="9">
        <v>28.07</v>
      </c>
      <c r="H23" s="14">
        <f t="shared" si="1"/>
        <v>130.50017812611327</v>
      </c>
      <c r="I23" s="13">
        <v>3663.14</v>
      </c>
    </row>
    <row r="24" spans="1:9" ht="12.75" customHeight="1" thickBot="1">
      <c r="A24" s="78"/>
      <c r="B24" s="96"/>
      <c r="C24" s="80"/>
      <c r="D24" s="80"/>
      <c r="E24" s="80"/>
      <c r="F24" s="9" t="s">
        <v>34</v>
      </c>
      <c r="G24" s="9">
        <v>39.295000000000002</v>
      </c>
      <c r="H24" s="14">
        <f t="shared" si="1"/>
        <v>130.50006362132586</v>
      </c>
      <c r="I24" s="13">
        <v>5128</v>
      </c>
    </row>
    <row r="25" spans="1:9" ht="12.75" customHeight="1" thickBot="1">
      <c r="A25" s="78"/>
      <c r="B25" s="96"/>
      <c r="C25" s="80"/>
      <c r="D25" s="80"/>
      <c r="E25" s="80"/>
      <c r="F25" s="40" t="s">
        <v>40</v>
      </c>
      <c r="G25" s="40">
        <v>720</v>
      </c>
      <c r="H25" s="14">
        <f t="shared" si="1"/>
        <v>5.77</v>
      </c>
      <c r="I25" s="17">
        <v>4154.3999999999996</v>
      </c>
    </row>
    <row r="26" spans="1:9" ht="12.75" customHeight="1" thickBot="1">
      <c r="A26" s="73">
        <v>6</v>
      </c>
      <c r="B26" s="95" t="s">
        <v>42</v>
      </c>
      <c r="C26" s="79" t="s">
        <v>67</v>
      </c>
      <c r="D26" s="79" t="s">
        <v>173</v>
      </c>
      <c r="E26" s="79" t="s">
        <v>155</v>
      </c>
      <c r="F26" s="23" t="s">
        <v>163</v>
      </c>
      <c r="G26" s="9">
        <v>19</v>
      </c>
      <c r="H26" s="14">
        <f t="shared" si="1"/>
        <v>105</v>
      </c>
      <c r="I26" s="13">
        <v>1995</v>
      </c>
    </row>
    <row r="27" spans="1:9" ht="12.75" customHeight="1" thickBot="1">
      <c r="A27" s="78"/>
      <c r="B27" s="96"/>
      <c r="C27" s="80"/>
      <c r="D27" s="80"/>
      <c r="E27" s="80"/>
      <c r="F27" s="23" t="s">
        <v>36</v>
      </c>
      <c r="G27" s="9">
        <v>82</v>
      </c>
      <c r="H27" s="14">
        <f t="shared" si="1"/>
        <v>32</v>
      </c>
      <c r="I27" s="13">
        <v>2624</v>
      </c>
    </row>
    <row r="28" spans="1:9" ht="12.75" customHeight="1" thickBot="1">
      <c r="A28" s="78"/>
      <c r="B28" s="96"/>
      <c r="C28" s="80"/>
      <c r="D28" s="80"/>
      <c r="E28" s="80"/>
      <c r="F28" s="23" t="s">
        <v>35</v>
      </c>
      <c r="G28" s="9">
        <v>225</v>
      </c>
      <c r="H28" s="14">
        <f t="shared" si="1"/>
        <v>25.36888888888889</v>
      </c>
      <c r="I28" s="13">
        <v>5708</v>
      </c>
    </row>
    <row r="29" spans="1:9" ht="12.75" customHeight="1" thickBot="1">
      <c r="A29" s="78"/>
      <c r="B29" s="96"/>
      <c r="C29" s="80"/>
      <c r="D29" s="80"/>
      <c r="E29" s="80"/>
      <c r="F29" s="23" t="s">
        <v>164</v>
      </c>
      <c r="G29" s="9">
        <v>9.9</v>
      </c>
      <c r="H29" s="14">
        <f t="shared" si="1"/>
        <v>160</v>
      </c>
      <c r="I29" s="13">
        <v>1584</v>
      </c>
    </row>
    <row r="30" spans="1:9" ht="12.75" customHeight="1" thickBot="1">
      <c r="A30" s="78"/>
      <c r="B30" s="96"/>
      <c r="C30" s="80"/>
      <c r="D30" s="80"/>
      <c r="E30" s="80"/>
      <c r="F30" s="23" t="s">
        <v>76</v>
      </c>
      <c r="G30" s="40">
        <v>2.2999999999999998</v>
      </c>
      <c r="H30" s="15">
        <f t="shared" si="1"/>
        <v>120.00000000000001</v>
      </c>
      <c r="I30" s="17">
        <v>276</v>
      </c>
    </row>
    <row r="31" spans="1:9" ht="12.75" customHeight="1" thickBot="1">
      <c r="A31" s="78"/>
      <c r="B31" s="96"/>
      <c r="C31" s="80"/>
      <c r="D31" s="80"/>
      <c r="E31" s="80"/>
      <c r="F31" s="23" t="s">
        <v>38</v>
      </c>
      <c r="G31" s="9">
        <v>135</v>
      </c>
      <c r="H31" s="14">
        <f t="shared" si="1"/>
        <v>30</v>
      </c>
      <c r="I31" s="13">
        <v>4050</v>
      </c>
    </row>
    <row r="32" spans="1:9" ht="12.75" customHeight="1" thickBot="1">
      <c r="A32" s="78"/>
      <c r="B32" s="96"/>
      <c r="C32" s="80"/>
      <c r="D32" s="80"/>
      <c r="E32" s="80"/>
      <c r="F32" s="23" t="s">
        <v>37</v>
      </c>
      <c r="G32" s="9">
        <v>25.5</v>
      </c>
      <c r="H32" s="14">
        <f t="shared" si="1"/>
        <v>28</v>
      </c>
      <c r="I32" s="13">
        <v>714</v>
      </c>
    </row>
    <row r="33" spans="1:10" ht="12.75" customHeight="1" thickBot="1">
      <c r="A33" s="78"/>
      <c r="B33" s="96"/>
      <c r="C33" s="80"/>
      <c r="D33" s="80"/>
      <c r="E33" s="80"/>
      <c r="F33" s="23" t="s">
        <v>43</v>
      </c>
      <c r="G33" s="9">
        <v>17.7</v>
      </c>
      <c r="H33" s="14">
        <f t="shared" si="1"/>
        <v>132.76836158192091</v>
      </c>
      <c r="I33" s="13">
        <v>2350</v>
      </c>
    </row>
    <row r="34" spans="1:10" ht="12.75" customHeight="1" thickBot="1">
      <c r="A34" s="78"/>
      <c r="B34" s="96"/>
      <c r="C34" s="80"/>
      <c r="D34" s="80"/>
      <c r="E34" s="80"/>
      <c r="F34" s="9" t="s">
        <v>77</v>
      </c>
      <c r="G34" s="9">
        <v>10.9</v>
      </c>
      <c r="H34" s="14">
        <f t="shared" si="1"/>
        <v>140.36697247706422</v>
      </c>
      <c r="I34" s="13">
        <v>1530</v>
      </c>
    </row>
    <row r="35" spans="1:10" ht="12.75" customHeight="1" thickBot="1">
      <c r="A35" s="78"/>
      <c r="B35" s="96"/>
      <c r="C35" s="80"/>
      <c r="D35" s="80"/>
      <c r="E35" s="80"/>
      <c r="F35" s="19" t="s">
        <v>44</v>
      </c>
      <c r="G35" s="9">
        <v>25.6</v>
      </c>
      <c r="H35" s="14">
        <f t="shared" si="1"/>
        <v>100</v>
      </c>
      <c r="I35" s="13">
        <v>2560</v>
      </c>
    </row>
    <row r="36" spans="1:10" ht="12.75" customHeight="1" thickBot="1">
      <c r="A36" s="78"/>
      <c r="B36" s="96"/>
      <c r="C36" s="80"/>
      <c r="D36" s="80"/>
      <c r="E36" s="80"/>
      <c r="F36" s="19" t="s">
        <v>39</v>
      </c>
      <c r="G36" s="9">
        <v>22.7</v>
      </c>
      <c r="H36" s="14">
        <f t="shared" si="1"/>
        <v>23.779735682819382</v>
      </c>
      <c r="I36" s="13">
        <v>539.79999999999995</v>
      </c>
    </row>
    <row r="37" spans="1:10" ht="12.75" customHeight="1" thickBot="1">
      <c r="A37" s="78"/>
      <c r="B37" s="96"/>
      <c r="C37" s="80"/>
      <c r="D37" s="80"/>
      <c r="E37" s="80"/>
      <c r="F37" s="19" t="s">
        <v>45</v>
      </c>
      <c r="G37" s="9">
        <v>32.9</v>
      </c>
      <c r="H37" s="14">
        <f t="shared" si="1"/>
        <v>75</v>
      </c>
      <c r="I37" s="13">
        <v>2467.5</v>
      </c>
    </row>
    <row r="38" spans="1:10" ht="39" thickBot="1">
      <c r="A38" s="9">
        <v>7</v>
      </c>
      <c r="B38" s="46" t="s">
        <v>10</v>
      </c>
      <c r="C38" s="22" t="s">
        <v>56</v>
      </c>
      <c r="D38" s="24" t="s">
        <v>139</v>
      </c>
      <c r="E38" s="23" t="s">
        <v>140</v>
      </c>
      <c r="F38" s="23" t="s">
        <v>78</v>
      </c>
      <c r="G38" s="40">
        <v>815</v>
      </c>
      <c r="H38" s="14">
        <f t="shared" si="1"/>
        <v>33</v>
      </c>
      <c r="I38" s="17">
        <v>26895</v>
      </c>
      <c r="J38" s="25"/>
    </row>
    <row r="39" spans="1:10" ht="12.75" customHeight="1" thickBot="1">
      <c r="A39" s="73">
        <v>8</v>
      </c>
      <c r="B39" s="75" t="s">
        <v>115</v>
      </c>
      <c r="C39" s="71" t="s">
        <v>130</v>
      </c>
      <c r="D39" s="71" t="s">
        <v>192</v>
      </c>
      <c r="E39" s="71" t="s">
        <v>193</v>
      </c>
      <c r="F39" s="27" t="s">
        <v>195</v>
      </c>
      <c r="G39" s="9">
        <v>150</v>
      </c>
      <c r="H39" s="14">
        <f t="shared" si="1"/>
        <v>38.9</v>
      </c>
      <c r="I39" s="13">
        <v>5835</v>
      </c>
      <c r="J39" s="42"/>
    </row>
    <row r="40" spans="1:10" ht="12.75" customHeight="1" thickBot="1">
      <c r="A40" s="78"/>
      <c r="B40" s="94"/>
      <c r="C40" s="77"/>
      <c r="D40" s="72"/>
      <c r="E40" s="72"/>
      <c r="F40" s="27" t="s">
        <v>194</v>
      </c>
      <c r="G40" s="9">
        <v>187</v>
      </c>
      <c r="H40" s="14">
        <f t="shared" ref="H40:H43" si="2">I40/G40</f>
        <v>29.900000000000002</v>
      </c>
      <c r="I40" s="13">
        <v>5591.3</v>
      </c>
      <c r="J40" s="42"/>
    </row>
    <row r="41" spans="1:10" ht="12.75" customHeight="1" thickBot="1">
      <c r="A41" s="78"/>
      <c r="B41" s="94"/>
      <c r="C41" s="77"/>
      <c r="D41" s="71" t="s">
        <v>206</v>
      </c>
      <c r="E41" s="71" t="s">
        <v>207</v>
      </c>
      <c r="F41" s="27" t="s">
        <v>195</v>
      </c>
      <c r="G41" s="9">
        <v>150</v>
      </c>
      <c r="H41" s="14">
        <f t="shared" si="2"/>
        <v>38.9</v>
      </c>
      <c r="I41" s="13">
        <v>5835</v>
      </c>
      <c r="J41" s="42"/>
    </row>
    <row r="42" spans="1:10" ht="12.75" customHeight="1" thickBot="1">
      <c r="A42" s="78"/>
      <c r="B42" s="94"/>
      <c r="C42" s="77"/>
      <c r="D42" s="77"/>
      <c r="E42" s="77"/>
      <c r="F42" s="27" t="s">
        <v>208</v>
      </c>
      <c r="G42" s="9">
        <v>58</v>
      </c>
      <c r="H42" s="14">
        <f t="shared" si="2"/>
        <v>41.9</v>
      </c>
      <c r="I42" s="13">
        <v>2430.1999999999998</v>
      </c>
      <c r="J42" s="42"/>
    </row>
    <row r="43" spans="1:10" ht="12.75" customHeight="1" thickBot="1">
      <c r="A43" s="78"/>
      <c r="B43" s="94"/>
      <c r="C43" s="77"/>
      <c r="D43" s="77"/>
      <c r="E43" s="77"/>
      <c r="F43" s="27" t="s">
        <v>209</v>
      </c>
      <c r="G43" s="9">
        <v>114</v>
      </c>
      <c r="H43" s="14">
        <f t="shared" si="2"/>
        <v>42.900000000000006</v>
      </c>
      <c r="I43" s="13">
        <v>4890.6000000000004</v>
      </c>
      <c r="J43" s="42"/>
    </row>
    <row r="44" spans="1:10" ht="12.75" customHeight="1" thickBot="1">
      <c r="A44" s="78"/>
      <c r="B44" s="94"/>
      <c r="C44" s="77"/>
      <c r="D44" s="77"/>
      <c r="E44" s="77"/>
      <c r="F44" s="27" t="s">
        <v>116</v>
      </c>
      <c r="G44" s="9">
        <v>72</v>
      </c>
      <c r="H44" s="14">
        <f t="shared" si="1"/>
        <v>41.900000000000006</v>
      </c>
      <c r="I44" s="13">
        <v>3016.8</v>
      </c>
      <c r="J44" s="42"/>
    </row>
    <row r="45" spans="1:10" ht="12.75" customHeight="1" thickBot="1">
      <c r="A45" s="73">
        <v>9</v>
      </c>
      <c r="B45" s="75" t="s">
        <v>121</v>
      </c>
      <c r="C45" s="71" t="s">
        <v>223</v>
      </c>
      <c r="D45" s="71" t="s">
        <v>224</v>
      </c>
      <c r="E45" s="71" t="s">
        <v>225</v>
      </c>
      <c r="F45" s="27" t="s">
        <v>226</v>
      </c>
      <c r="G45" s="36">
        <v>100</v>
      </c>
      <c r="H45" s="14">
        <f t="shared" si="1"/>
        <v>67.897199999999998</v>
      </c>
      <c r="I45" s="31">
        <v>6789.72</v>
      </c>
      <c r="J45" s="42"/>
    </row>
    <row r="46" spans="1:10" ht="12.75" customHeight="1" thickBot="1">
      <c r="A46" s="78"/>
      <c r="B46" s="94"/>
      <c r="C46" s="77"/>
      <c r="D46" s="77"/>
      <c r="E46" s="77"/>
      <c r="F46" s="27" t="s">
        <v>227</v>
      </c>
      <c r="G46" s="36">
        <v>10</v>
      </c>
      <c r="H46" s="14">
        <f t="shared" si="1"/>
        <v>51.035000000000004</v>
      </c>
      <c r="I46" s="31">
        <v>510.35</v>
      </c>
      <c r="J46" s="42"/>
    </row>
    <row r="47" spans="1:10" ht="12.75" customHeight="1" thickBot="1">
      <c r="A47" s="78"/>
      <c r="B47" s="94"/>
      <c r="C47" s="77"/>
      <c r="D47" s="77"/>
      <c r="E47" s="77"/>
      <c r="F47" s="27" t="s">
        <v>228</v>
      </c>
      <c r="G47" s="36">
        <v>100</v>
      </c>
      <c r="H47" s="14">
        <f t="shared" si="1"/>
        <v>55.802199999999999</v>
      </c>
      <c r="I47" s="31">
        <v>5580.22</v>
      </c>
      <c r="J47" s="42"/>
    </row>
    <row r="48" spans="1:10" ht="12.75" customHeight="1" thickBot="1">
      <c r="A48" s="74"/>
      <c r="B48" s="76"/>
      <c r="C48" s="72"/>
      <c r="D48" s="72"/>
      <c r="E48" s="72"/>
      <c r="F48" s="27" t="s">
        <v>229</v>
      </c>
      <c r="G48" s="36">
        <v>50</v>
      </c>
      <c r="H48" s="14">
        <f t="shared" si="1"/>
        <v>54.9054</v>
      </c>
      <c r="I48" s="31">
        <v>2745.27</v>
      </c>
      <c r="J48" s="42"/>
    </row>
    <row r="49" spans="1:10" ht="26.25" thickBot="1">
      <c r="A49" s="59">
        <v>10</v>
      </c>
      <c r="B49" s="63" t="s">
        <v>196</v>
      </c>
      <c r="C49" s="61" t="s">
        <v>197</v>
      </c>
      <c r="D49" s="61" t="s">
        <v>198</v>
      </c>
      <c r="E49" s="61" t="s">
        <v>199</v>
      </c>
      <c r="F49" s="27" t="s">
        <v>200</v>
      </c>
      <c r="G49" s="36">
        <v>2</v>
      </c>
      <c r="H49" s="14">
        <f t="shared" si="1"/>
        <v>19600</v>
      </c>
      <c r="I49" s="31">
        <v>39200</v>
      </c>
      <c r="J49" s="21"/>
    </row>
    <row r="50" spans="1:10" ht="12.75" customHeight="1" thickBot="1">
      <c r="A50" s="73">
        <v>11</v>
      </c>
      <c r="B50" s="95" t="s">
        <v>97</v>
      </c>
      <c r="C50" s="79" t="s">
        <v>101</v>
      </c>
      <c r="D50" s="79" t="s">
        <v>231</v>
      </c>
      <c r="E50" s="79" t="s">
        <v>232</v>
      </c>
      <c r="F50" s="27" t="s">
        <v>98</v>
      </c>
      <c r="G50" s="10">
        <v>52.2</v>
      </c>
      <c r="H50" s="14">
        <f t="shared" si="1"/>
        <v>466</v>
      </c>
      <c r="I50" s="18">
        <v>24325.200000000001</v>
      </c>
      <c r="J50" s="21"/>
    </row>
    <row r="51" spans="1:10" ht="12.75" customHeight="1" thickBot="1">
      <c r="A51" s="78"/>
      <c r="B51" s="96"/>
      <c r="C51" s="80"/>
      <c r="D51" s="80"/>
      <c r="E51" s="80"/>
      <c r="F51" s="27" t="s">
        <v>111</v>
      </c>
      <c r="G51" s="10">
        <v>12</v>
      </c>
      <c r="H51" s="14">
        <f t="shared" si="1"/>
        <v>55</v>
      </c>
      <c r="I51" s="18">
        <v>660</v>
      </c>
      <c r="J51" s="21"/>
    </row>
    <row r="52" spans="1:10" ht="12.75" customHeight="1" thickBot="1">
      <c r="A52" s="78"/>
      <c r="B52" s="96"/>
      <c r="C52" s="80"/>
      <c r="D52" s="80"/>
      <c r="E52" s="80"/>
      <c r="F52" s="27" t="s">
        <v>123</v>
      </c>
      <c r="G52" s="10">
        <v>6</v>
      </c>
      <c r="H52" s="14">
        <f t="shared" si="1"/>
        <v>14</v>
      </c>
      <c r="I52" s="18">
        <v>84</v>
      </c>
      <c r="J52" s="21"/>
    </row>
    <row r="53" spans="1:10" ht="12.75" customHeight="1" thickBot="1">
      <c r="A53" s="78"/>
      <c r="B53" s="96"/>
      <c r="C53" s="80"/>
      <c r="D53" s="80"/>
      <c r="E53" s="80"/>
      <c r="F53" s="27" t="s">
        <v>126</v>
      </c>
      <c r="G53" s="10">
        <v>4</v>
      </c>
      <c r="H53" s="14">
        <f t="shared" si="1"/>
        <v>14</v>
      </c>
      <c r="I53" s="18">
        <v>56</v>
      </c>
      <c r="J53" s="21"/>
    </row>
    <row r="54" spans="1:10" ht="12.75" customHeight="1" thickBot="1">
      <c r="A54" s="78"/>
      <c r="B54" s="96"/>
      <c r="C54" s="80"/>
      <c r="D54" s="80"/>
      <c r="E54" s="80"/>
      <c r="F54" s="27" t="s">
        <v>124</v>
      </c>
      <c r="G54" s="10">
        <v>2</v>
      </c>
      <c r="H54" s="14">
        <f t="shared" si="1"/>
        <v>7</v>
      </c>
      <c r="I54" s="18">
        <v>14</v>
      </c>
      <c r="J54" s="21"/>
    </row>
    <row r="55" spans="1:10" ht="12.75" customHeight="1" thickBot="1">
      <c r="A55" s="78"/>
      <c r="B55" s="96"/>
      <c r="C55" s="80"/>
      <c r="D55" s="80"/>
      <c r="E55" s="80"/>
      <c r="F55" s="27" t="s">
        <v>125</v>
      </c>
      <c r="G55" s="10">
        <v>2</v>
      </c>
      <c r="H55" s="14">
        <f t="shared" si="1"/>
        <v>7</v>
      </c>
      <c r="I55" s="18">
        <v>14</v>
      </c>
      <c r="J55" s="21"/>
    </row>
    <row r="56" spans="1:10" ht="12.75" customHeight="1" thickBot="1">
      <c r="A56" s="78"/>
      <c r="B56" s="96"/>
      <c r="C56" s="80"/>
      <c r="D56" s="80"/>
      <c r="E56" s="80"/>
      <c r="F56" s="27" t="s">
        <v>230</v>
      </c>
      <c r="G56" s="10">
        <v>4</v>
      </c>
      <c r="H56" s="14">
        <f t="shared" si="1"/>
        <v>273</v>
      </c>
      <c r="I56" s="18">
        <v>1092</v>
      </c>
      <c r="J56" s="21"/>
    </row>
    <row r="57" spans="1:10" ht="19.5" customHeight="1" thickBot="1">
      <c r="A57" s="73">
        <v>12</v>
      </c>
      <c r="B57" s="95" t="s">
        <v>87</v>
      </c>
      <c r="C57" s="79" t="s">
        <v>88</v>
      </c>
      <c r="D57" s="79" t="s">
        <v>262</v>
      </c>
      <c r="E57" s="79" t="s">
        <v>263</v>
      </c>
      <c r="F57" s="27" t="s">
        <v>112</v>
      </c>
      <c r="G57" s="10">
        <v>45</v>
      </c>
      <c r="H57" s="14">
        <f t="shared" si="1"/>
        <v>440</v>
      </c>
      <c r="I57" s="18">
        <v>19800</v>
      </c>
      <c r="J57" s="21"/>
    </row>
    <row r="58" spans="1:10" ht="19.5" customHeight="1" thickBot="1">
      <c r="A58" s="74"/>
      <c r="B58" s="97"/>
      <c r="C58" s="81"/>
      <c r="D58" s="81"/>
      <c r="E58" s="81"/>
      <c r="F58" s="27" t="s">
        <v>113</v>
      </c>
      <c r="G58" s="10">
        <v>60</v>
      </c>
      <c r="H58" s="14">
        <f t="shared" si="1"/>
        <v>58.333333333333336</v>
      </c>
      <c r="I58" s="18">
        <v>3500</v>
      </c>
      <c r="J58" s="21"/>
    </row>
    <row r="59" spans="1:10" ht="28.5" customHeight="1" thickBot="1">
      <c r="A59" s="9">
        <v>13</v>
      </c>
      <c r="B59" s="51" t="s">
        <v>96</v>
      </c>
      <c r="C59" s="61" t="s">
        <v>220</v>
      </c>
      <c r="D59" s="27" t="s">
        <v>221</v>
      </c>
      <c r="E59" s="27" t="s">
        <v>222</v>
      </c>
      <c r="F59" s="27" t="s">
        <v>132</v>
      </c>
      <c r="G59" s="10">
        <v>3</v>
      </c>
      <c r="H59" s="14">
        <f t="shared" si="1"/>
        <v>2600</v>
      </c>
      <c r="I59" s="18">
        <v>7800</v>
      </c>
      <c r="J59" s="21"/>
    </row>
    <row r="60" spans="1:10" ht="15.75" customHeight="1" thickBot="1">
      <c r="A60" s="73">
        <v>14</v>
      </c>
      <c r="B60" s="95" t="s">
        <v>114</v>
      </c>
      <c r="C60" s="79" t="s">
        <v>216</v>
      </c>
      <c r="D60" s="79" t="s">
        <v>217</v>
      </c>
      <c r="E60" s="79" t="s">
        <v>184</v>
      </c>
      <c r="F60" s="27" t="s">
        <v>218</v>
      </c>
      <c r="G60" s="10">
        <v>14</v>
      </c>
      <c r="H60" s="14">
        <f t="shared" si="1"/>
        <v>250</v>
      </c>
      <c r="I60" s="18">
        <v>3500</v>
      </c>
      <c r="J60" s="21"/>
    </row>
    <row r="61" spans="1:10" ht="15.75" customHeight="1" thickBot="1">
      <c r="A61" s="74"/>
      <c r="B61" s="97"/>
      <c r="C61" s="81"/>
      <c r="D61" s="81"/>
      <c r="E61" s="81"/>
      <c r="F61" s="27" t="s">
        <v>219</v>
      </c>
      <c r="G61" s="10">
        <v>14</v>
      </c>
      <c r="H61" s="14">
        <f t="shared" si="1"/>
        <v>100</v>
      </c>
      <c r="I61" s="18">
        <v>1400</v>
      </c>
      <c r="J61" s="21"/>
    </row>
    <row r="62" spans="1:10" ht="12.75" customHeight="1" thickBot="1">
      <c r="A62" s="73">
        <v>15</v>
      </c>
      <c r="B62" s="95" t="s">
        <v>181</v>
      </c>
      <c r="C62" s="79" t="s">
        <v>182</v>
      </c>
      <c r="D62" s="79" t="s">
        <v>183</v>
      </c>
      <c r="E62" s="79" t="s">
        <v>184</v>
      </c>
      <c r="F62" s="27" t="s">
        <v>185</v>
      </c>
      <c r="G62" s="10">
        <v>4</v>
      </c>
      <c r="H62" s="14">
        <f t="shared" si="1"/>
        <v>140</v>
      </c>
      <c r="I62" s="18">
        <v>560</v>
      </c>
      <c r="J62" s="21"/>
    </row>
    <row r="63" spans="1:10" ht="12.75" customHeight="1" thickBot="1">
      <c r="A63" s="78"/>
      <c r="B63" s="96"/>
      <c r="C63" s="80"/>
      <c r="D63" s="80"/>
      <c r="E63" s="80"/>
      <c r="F63" s="27" t="s">
        <v>186</v>
      </c>
      <c r="G63" s="10">
        <v>30</v>
      </c>
      <c r="H63" s="14">
        <f t="shared" si="1"/>
        <v>460</v>
      </c>
      <c r="I63" s="18">
        <v>13800</v>
      </c>
      <c r="J63" s="21"/>
    </row>
    <row r="64" spans="1:10" ht="12.75" customHeight="1" thickBot="1">
      <c r="A64" s="78"/>
      <c r="B64" s="96"/>
      <c r="C64" s="80"/>
      <c r="D64" s="80"/>
      <c r="E64" s="80"/>
      <c r="F64" s="27" t="s">
        <v>160</v>
      </c>
      <c r="G64" s="10">
        <v>1</v>
      </c>
      <c r="H64" s="14">
        <f t="shared" si="1"/>
        <v>4800</v>
      </c>
      <c r="I64" s="18">
        <v>4800</v>
      </c>
      <c r="J64" s="21"/>
    </row>
    <row r="65" spans="1:10" ht="12.75" customHeight="1" thickBot="1">
      <c r="A65" s="78"/>
      <c r="B65" s="96"/>
      <c r="C65" s="80"/>
      <c r="D65" s="80"/>
      <c r="E65" s="80"/>
      <c r="F65" s="27" t="s">
        <v>187</v>
      </c>
      <c r="G65" s="10">
        <v>1</v>
      </c>
      <c r="H65" s="14">
        <f t="shared" si="1"/>
        <v>2900</v>
      </c>
      <c r="I65" s="18">
        <v>2900</v>
      </c>
      <c r="J65" s="21"/>
    </row>
    <row r="66" spans="1:10" ht="12.75" customHeight="1" thickBot="1">
      <c r="A66" s="78"/>
      <c r="B66" s="96"/>
      <c r="C66" s="80"/>
      <c r="D66" s="80"/>
      <c r="E66" s="80"/>
      <c r="F66" s="27" t="s">
        <v>188</v>
      </c>
      <c r="G66" s="10">
        <v>3</v>
      </c>
      <c r="H66" s="14">
        <f t="shared" si="1"/>
        <v>295</v>
      </c>
      <c r="I66" s="18">
        <v>885</v>
      </c>
      <c r="J66" s="21"/>
    </row>
    <row r="67" spans="1:10" ht="12.75" customHeight="1" thickBot="1">
      <c r="A67" s="78"/>
      <c r="B67" s="96"/>
      <c r="C67" s="80"/>
      <c r="D67" s="80"/>
      <c r="E67" s="80"/>
      <c r="F67" s="27" t="s">
        <v>189</v>
      </c>
      <c r="G67" s="10">
        <v>6</v>
      </c>
      <c r="H67" s="14">
        <f t="shared" si="1"/>
        <v>465</v>
      </c>
      <c r="I67" s="18">
        <v>2790</v>
      </c>
      <c r="J67" s="21"/>
    </row>
    <row r="68" spans="1:10" ht="12.75" customHeight="1" thickBot="1">
      <c r="A68" s="78"/>
      <c r="B68" s="96"/>
      <c r="C68" s="80"/>
      <c r="D68" s="80"/>
      <c r="E68" s="80"/>
      <c r="F68" s="27" t="s">
        <v>190</v>
      </c>
      <c r="G68" s="10">
        <v>12</v>
      </c>
      <c r="H68" s="14">
        <f t="shared" si="1"/>
        <v>33</v>
      </c>
      <c r="I68" s="18">
        <v>396</v>
      </c>
      <c r="J68" s="21"/>
    </row>
    <row r="69" spans="1:10" ht="12.75" customHeight="1" thickBot="1">
      <c r="A69" s="78"/>
      <c r="B69" s="96"/>
      <c r="C69" s="80"/>
      <c r="D69" s="80"/>
      <c r="E69" s="80"/>
      <c r="F69" s="27" t="s">
        <v>191</v>
      </c>
      <c r="G69" s="10">
        <v>1</v>
      </c>
      <c r="H69" s="14">
        <f t="shared" si="1"/>
        <v>360</v>
      </c>
      <c r="I69" s="18">
        <v>360</v>
      </c>
      <c r="J69" s="21"/>
    </row>
    <row r="70" spans="1:10" ht="25.5" customHeight="1" thickBot="1">
      <c r="A70" s="73">
        <v>16</v>
      </c>
      <c r="B70" s="95" t="s">
        <v>258</v>
      </c>
      <c r="C70" s="79" t="s">
        <v>259</v>
      </c>
      <c r="D70" s="79"/>
      <c r="E70" s="79"/>
      <c r="F70" s="27" t="s">
        <v>260</v>
      </c>
      <c r="G70" s="10">
        <v>1</v>
      </c>
      <c r="H70" s="14">
        <f t="shared" si="1"/>
        <v>12500</v>
      </c>
      <c r="I70" s="18">
        <v>12500</v>
      </c>
      <c r="J70" s="21"/>
    </row>
    <row r="71" spans="1:10" ht="25.5" customHeight="1" thickBot="1">
      <c r="A71" s="74"/>
      <c r="B71" s="97"/>
      <c r="C71" s="81"/>
      <c r="D71" s="81"/>
      <c r="E71" s="81"/>
      <c r="F71" s="27" t="s">
        <v>261</v>
      </c>
      <c r="G71" s="10">
        <v>1</v>
      </c>
      <c r="H71" s="14">
        <f t="shared" si="1"/>
        <v>22500</v>
      </c>
      <c r="I71" s="18">
        <v>22500</v>
      </c>
      <c r="J71" s="21"/>
    </row>
    <row r="72" spans="1:10" ht="30" customHeight="1" thickBot="1">
      <c r="A72" s="9">
        <v>17</v>
      </c>
      <c r="B72" s="51" t="s">
        <v>161</v>
      </c>
      <c r="C72" s="27" t="s">
        <v>256</v>
      </c>
      <c r="D72" s="27"/>
      <c r="E72" s="27"/>
      <c r="F72" s="27" t="s">
        <v>257</v>
      </c>
      <c r="G72" s="10">
        <v>1</v>
      </c>
      <c r="H72" s="14">
        <f t="shared" si="1"/>
        <v>1990</v>
      </c>
      <c r="I72" s="18">
        <v>1990</v>
      </c>
      <c r="J72" s="21"/>
    </row>
    <row r="73" spans="1:10" ht="27.75" customHeight="1" thickBot="1">
      <c r="A73" s="9">
        <v>18</v>
      </c>
      <c r="B73" s="51" t="s">
        <v>136</v>
      </c>
      <c r="C73" s="27" t="s">
        <v>254</v>
      </c>
      <c r="D73" s="27"/>
      <c r="E73" s="27"/>
      <c r="F73" s="27" t="s">
        <v>255</v>
      </c>
      <c r="G73" s="10">
        <v>1</v>
      </c>
      <c r="H73" s="14">
        <f t="shared" si="1"/>
        <v>2599</v>
      </c>
      <c r="I73" s="18">
        <v>2599</v>
      </c>
      <c r="J73" s="21"/>
    </row>
    <row r="74" spans="1:10" ht="30" customHeight="1" thickBot="1">
      <c r="A74" s="59">
        <v>19</v>
      </c>
      <c r="B74" s="63" t="s">
        <v>201</v>
      </c>
      <c r="C74" s="61" t="s">
        <v>202</v>
      </c>
      <c r="D74" s="61" t="s">
        <v>203</v>
      </c>
      <c r="E74" s="61" t="s">
        <v>204</v>
      </c>
      <c r="F74" s="27" t="s">
        <v>205</v>
      </c>
      <c r="G74" s="10">
        <v>3</v>
      </c>
      <c r="H74" s="14">
        <f t="shared" si="1"/>
        <v>9370</v>
      </c>
      <c r="I74" s="18">
        <v>28110</v>
      </c>
      <c r="J74" s="21"/>
    </row>
    <row r="75" spans="1:10" ht="12.75" customHeight="1" thickBot="1">
      <c r="A75" s="73">
        <v>20</v>
      </c>
      <c r="B75" s="95" t="s">
        <v>100</v>
      </c>
      <c r="C75" s="79" t="s">
        <v>102</v>
      </c>
      <c r="D75" s="79" t="s">
        <v>212</v>
      </c>
      <c r="E75" s="79" t="s">
        <v>213</v>
      </c>
      <c r="F75" s="27" t="s">
        <v>210</v>
      </c>
      <c r="G75" s="10">
        <v>3</v>
      </c>
      <c r="H75" s="14">
        <f t="shared" si="1"/>
        <v>1650</v>
      </c>
      <c r="I75" s="18">
        <v>4950</v>
      </c>
      <c r="J75" s="21"/>
    </row>
    <row r="76" spans="1:10" ht="12.75" customHeight="1" thickBot="1">
      <c r="A76" s="78"/>
      <c r="B76" s="96"/>
      <c r="C76" s="80"/>
      <c r="D76" s="81"/>
      <c r="E76" s="81"/>
      <c r="F76" s="27" t="s">
        <v>211</v>
      </c>
      <c r="G76" s="10">
        <v>3</v>
      </c>
      <c r="H76" s="14">
        <f t="shared" si="1"/>
        <v>880</v>
      </c>
      <c r="I76" s="18">
        <v>2640</v>
      </c>
      <c r="J76" s="21"/>
    </row>
    <row r="77" spans="1:10" ht="26.25" thickBot="1">
      <c r="A77" s="78"/>
      <c r="B77" s="96"/>
      <c r="C77" s="80"/>
      <c r="D77" s="62" t="s">
        <v>214</v>
      </c>
      <c r="E77" s="64" t="s">
        <v>215</v>
      </c>
      <c r="F77" s="27" t="s">
        <v>122</v>
      </c>
      <c r="G77" s="10">
        <v>3</v>
      </c>
      <c r="H77" s="14">
        <f t="shared" si="1"/>
        <v>357</v>
      </c>
      <c r="I77" s="18">
        <v>1071</v>
      </c>
      <c r="J77" s="21"/>
    </row>
    <row r="78" spans="1:10" ht="24.75" customHeight="1" thickBot="1">
      <c r="A78" s="73">
        <v>21</v>
      </c>
      <c r="B78" s="95" t="s">
        <v>99</v>
      </c>
      <c r="C78" s="79" t="s">
        <v>104</v>
      </c>
      <c r="D78" s="79" t="s">
        <v>157</v>
      </c>
      <c r="E78" s="79" t="s">
        <v>158</v>
      </c>
      <c r="F78" s="22" t="s">
        <v>133</v>
      </c>
      <c r="G78" s="10">
        <f>3+3</f>
        <v>6</v>
      </c>
      <c r="H78" s="14">
        <f t="shared" si="1"/>
        <v>300</v>
      </c>
      <c r="I78" s="18">
        <f>900+900</f>
        <v>1800</v>
      </c>
      <c r="J78" s="21"/>
    </row>
    <row r="79" spans="1:10" ht="24.75" customHeight="1" thickBot="1">
      <c r="A79" s="78"/>
      <c r="B79" s="96"/>
      <c r="C79" s="80"/>
      <c r="D79" s="80"/>
      <c r="E79" s="80"/>
      <c r="F79" s="22" t="s">
        <v>131</v>
      </c>
      <c r="G79" s="10">
        <v>1</v>
      </c>
      <c r="H79" s="14">
        <f t="shared" si="1"/>
        <v>400</v>
      </c>
      <c r="I79" s="18">
        <v>400</v>
      </c>
      <c r="J79" s="21"/>
    </row>
    <row r="80" spans="1:10" ht="24.75" customHeight="1" thickBot="1">
      <c r="A80" s="78"/>
      <c r="B80" s="96"/>
      <c r="C80" s="80"/>
      <c r="D80" s="80"/>
      <c r="E80" s="80"/>
      <c r="F80" s="22" t="s">
        <v>103</v>
      </c>
      <c r="G80" s="10">
        <v>1</v>
      </c>
      <c r="H80" s="14">
        <f t="shared" ref="H80:H82" si="3">I80/G80</f>
        <v>400</v>
      </c>
      <c r="I80" s="18">
        <v>400</v>
      </c>
      <c r="J80" s="21"/>
    </row>
    <row r="81" spans="1:10" ht="24.75" customHeight="1" thickBot="1">
      <c r="A81" s="78"/>
      <c r="B81" s="96"/>
      <c r="C81" s="80"/>
      <c r="D81" s="80"/>
      <c r="E81" s="80"/>
      <c r="F81" s="22" t="s">
        <v>159</v>
      </c>
      <c r="G81" s="10">
        <v>3</v>
      </c>
      <c r="H81" s="14">
        <f t="shared" si="3"/>
        <v>240</v>
      </c>
      <c r="I81" s="18">
        <v>720</v>
      </c>
      <c r="J81" s="21"/>
    </row>
    <row r="82" spans="1:10" ht="24.75" customHeight="1" thickBot="1">
      <c r="A82" s="78"/>
      <c r="B82" s="96"/>
      <c r="C82" s="80"/>
      <c r="D82" s="80"/>
      <c r="E82" s="80"/>
      <c r="F82" s="22" t="s">
        <v>134</v>
      </c>
      <c r="G82" s="10">
        <v>2</v>
      </c>
      <c r="H82" s="14">
        <f t="shared" si="3"/>
        <v>200</v>
      </c>
      <c r="I82" s="18">
        <v>400</v>
      </c>
      <c r="J82" s="21"/>
    </row>
    <row r="83" spans="1:10" ht="24.75" customHeight="1" thickBot="1">
      <c r="A83" s="74"/>
      <c r="B83" s="97"/>
      <c r="C83" s="81"/>
      <c r="D83" s="81"/>
      <c r="E83" s="81"/>
      <c r="F83" s="22" t="s">
        <v>270</v>
      </c>
      <c r="G83" s="10">
        <v>1</v>
      </c>
      <c r="H83" s="14">
        <f t="shared" si="1"/>
        <v>150</v>
      </c>
      <c r="I83" s="18">
        <v>150</v>
      </c>
      <c r="J83" s="21"/>
    </row>
    <row r="84" spans="1:10" ht="12.75" customHeight="1" thickBot="1">
      <c r="A84" s="73">
        <v>22</v>
      </c>
      <c r="B84" s="95" t="s">
        <v>119</v>
      </c>
      <c r="C84" s="79" t="s">
        <v>264</v>
      </c>
      <c r="D84" s="79" t="s">
        <v>265</v>
      </c>
      <c r="E84" s="79" t="s">
        <v>266</v>
      </c>
      <c r="F84" s="27" t="s">
        <v>267</v>
      </c>
      <c r="G84" s="10">
        <v>2</v>
      </c>
      <c r="H84" s="14">
        <f t="shared" si="1"/>
        <v>500</v>
      </c>
      <c r="I84" s="18">
        <v>1000</v>
      </c>
      <c r="J84" s="21"/>
    </row>
    <row r="85" spans="1:10" ht="12.75" customHeight="1" thickBot="1">
      <c r="A85" s="78"/>
      <c r="B85" s="96"/>
      <c r="C85" s="80"/>
      <c r="D85" s="80"/>
      <c r="E85" s="80"/>
      <c r="F85" s="27" t="s">
        <v>268</v>
      </c>
      <c r="G85" s="10">
        <v>1</v>
      </c>
      <c r="H85" s="14">
        <f t="shared" si="1"/>
        <v>5000</v>
      </c>
      <c r="I85" s="18">
        <v>5000</v>
      </c>
      <c r="J85" s="21"/>
    </row>
    <row r="86" spans="1:10" ht="12.75" customHeight="1" thickBot="1">
      <c r="A86" s="74"/>
      <c r="B86" s="97"/>
      <c r="C86" s="81"/>
      <c r="D86" s="81"/>
      <c r="E86" s="81"/>
      <c r="F86" s="27" t="s">
        <v>269</v>
      </c>
      <c r="G86" s="10">
        <v>1</v>
      </c>
      <c r="H86" s="14">
        <f t="shared" si="1"/>
        <v>1500</v>
      </c>
      <c r="I86" s="18">
        <v>1500</v>
      </c>
      <c r="J86" s="21"/>
    </row>
    <row r="87" spans="1:10" ht="26.25" thickBot="1">
      <c r="A87" s="59">
        <v>23</v>
      </c>
      <c r="B87" s="60" t="s">
        <v>11</v>
      </c>
      <c r="C87" s="58" t="s">
        <v>57</v>
      </c>
      <c r="D87" s="65" t="s">
        <v>12</v>
      </c>
      <c r="E87" s="65" t="s">
        <v>141</v>
      </c>
      <c r="F87" s="22" t="s">
        <v>79</v>
      </c>
      <c r="G87" s="10">
        <v>3</v>
      </c>
      <c r="H87" s="14">
        <f t="shared" si="1"/>
        <v>350</v>
      </c>
      <c r="I87" s="18">
        <v>1050</v>
      </c>
      <c r="J87" s="21"/>
    </row>
    <row r="88" spans="1:10" ht="39" thickBot="1">
      <c r="A88" s="9">
        <v>24</v>
      </c>
      <c r="B88" s="46" t="s">
        <v>28</v>
      </c>
      <c r="C88" s="22" t="s">
        <v>65</v>
      </c>
      <c r="D88" s="24" t="s">
        <v>86</v>
      </c>
      <c r="E88" s="23" t="s">
        <v>141</v>
      </c>
      <c r="F88" s="22" t="s">
        <v>29</v>
      </c>
      <c r="G88" s="11">
        <f>25</f>
        <v>25</v>
      </c>
      <c r="H88" s="14">
        <f t="shared" si="1"/>
        <v>30.5</v>
      </c>
      <c r="I88" s="33">
        <f>762.5</f>
        <v>762.5</v>
      </c>
    </row>
    <row r="89" spans="1:10" ht="39" thickBot="1">
      <c r="A89" s="38">
        <v>25</v>
      </c>
      <c r="B89" s="46" t="s">
        <v>22</v>
      </c>
      <c r="C89" s="22" t="s">
        <v>62</v>
      </c>
      <c r="D89" s="69" t="s">
        <v>271</v>
      </c>
      <c r="E89" s="70" t="s">
        <v>272</v>
      </c>
      <c r="F89" s="23" t="s">
        <v>23</v>
      </c>
      <c r="G89" s="41">
        <v>1</v>
      </c>
      <c r="H89" s="14">
        <f t="shared" si="1"/>
        <v>3351.15</v>
      </c>
      <c r="I89" s="34">
        <v>3351.15</v>
      </c>
    </row>
    <row r="90" spans="1:10" ht="26.25" thickBot="1">
      <c r="A90" s="9">
        <v>26</v>
      </c>
      <c r="B90" s="46" t="s">
        <v>26</v>
      </c>
      <c r="C90" s="22" t="s">
        <v>64</v>
      </c>
      <c r="D90" s="24" t="s">
        <v>74</v>
      </c>
      <c r="E90" s="23" t="s">
        <v>141</v>
      </c>
      <c r="F90" s="23" t="s">
        <v>27</v>
      </c>
      <c r="G90" s="22">
        <f>5713+11115+22756</f>
        <v>39584</v>
      </c>
      <c r="H90" s="14">
        <f t="shared" ref="H90:H125" si="4">I90/G90</f>
        <v>1.5499871160064671</v>
      </c>
      <c r="I90" s="34">
        <f>14889.48+27350.28+19114.93</f>
        <v>61354.689999999995</v>
      </c>
    </row>
    <row r="91" spans="1:10" ht="26.25" thickBot="1">
      <c r="A91" s="9">
        <v>27</v>
      </c>
      <c r="B91" s="46" t="s">
        <v>24</v>
      </c>
      <c r="C91" s="22" t="s">
        <v>63</v>
      </c>
      <c r="D91" s="24" t="s">
        <v>142</v>
      </c>
      <c r="E91" s="23" t="s">
        <v>140</v>
      </c>
      <c r="F91" s="23" t="s">
        <v>25</v>
      </c>
      <c r="G91" s="22">
        <v>33</v>
      </c>
      <c r="H91" s="14">
        <f t="shared" si="4"/>
        <v>219.54999999999998</v>
      </c>
      <c r="I91" s="34">
        <v>7245.15</v>
      </c>
    </row>
    <row r="92" spans="1:10" ht="39" thickBot="1">
      <c r="A92" s="9">
        <v>28</v>
      </c>
      <c r="B92" s="46" t="s">
        <v>16</v>
      </c>
      <c r="C92" s="22" t="s">
        <v>59</v>
      </c>
      <c r="D92" s="24" t="s">
        <v>85</v>
      </c>
      <c r="E92" s="23" t="s">
        <v>141</v>
      </c>
      <c r="F92" s="23" t="s">
        <v>17</v>
      </c>
      <c r="G92" s="1">
        <v>1</v>
      </c>
      <c r="H92" s="14">
        <f t="shared" si="4"/>
        <v>2755</v>
      </c>
      <c r="I92" s="34">
        <v>2755</v>
      </c>
    </row>
    <row r="93" spans="1:10" ht="12.75" customHeight="1" thickBot="1">
      <c r="A93" s="73">
        <v>29</v>
      </c>
      <c r="B93" s="75" t="s">
        <v>30</v>
      </c>
      <c r="C93" s="71" t="s">
        <v>66</v>
      </c>
      <c r="D93" s="71" t="s">
        <v>143</v>
      </c>
      <c r="E93" s="71" t="s">
        <v>140</v>
      </c>
      <c r="F93" s="23" t="s">
        <v>71</v>
      </c>
      <c r="G93" s="1">
        <v>1</v>
      </c>
      <c r="H93" s="14">
        <f t="shared" si="4"/>
        <v>3631.89</v>
      </c>
      <c r="I93" s="35">
        <v>3631.89</v>
      </c>
    </row>
    <row r="94" spans="1:10" ht="26.25" thickBot="1">
      <c r="A94" s="74"/>
      <c r="B94" s="76"/>
      <c r="C94" s="72"/>
      <c r="D94" s="72"/>
      <c r="E94" s="72"/>
      <c r="F94" s="22" t="s">
        <v>31</v>
      </c>
      <c r="G94" s="22">
        <v>1</v>
      </c>
      <c r="H94" s="14">
        <f t="shared" si="4"/>
        <v>215.94</v>
      </c>
      <c r="I94" s="35">
        <v>215.94</v>
      </c>
    </row>
    <row r="95" spans="1:10" ht="12.75" customHeight="1" thickBot="1">
      <c r="A95" s="73">
        <v>30</v>
      </c>
      <c r="B95" s="75" t="s">
        <v>19</v>
      </c>
      <c r="C95" s="71" t="s">
        <v>61</v>
      </c>
      <c r="D95" s="71" t="s">
        <v>20</v>
      </c>
      <c r="E95" s="71" t="s">
        <v>141</v>
      </c>
      <c r="F95" s="22" t="s">
        <v>21</v>
      </c>
      <c r="G95" s="22">
        <v>242.53870000000001</v>
      </c>
      <c r="H95" s="14">
        <f t="shared" si="4"/>
        <v>790.81239406329792</v>
      </c>
      <c r="I95" s="35">
        <v>191802.61</v>
      </c>
    </row>
    <row r="96" spans="1:10" ht="12.75" customHeight="1" thickBot="1">
      <c r="A96" s="74"/>
      <c r="B96" s="76"/>
      <c r="C96" s="72"/>
      <c r="D96" s="72"/>
      <c r="E96" s="72"/>
      <c r="F96" s="22" t="s">
        <v>80</v>
      </c>
      <c r="G96" s="11">
        <v>735.68320000000006</v>
      </c>
      <c r="H96" s="14">
        <f t="shared" si="4"/>
        <v>12.720393778191482</v>
      </c>
      <c r="I96" s="34">
        <v>9358.18</v>
      </c>
    </row>
    <row r="97" spans="1:9" ht="12.75" customHeight="1" thickBot="1">
      <c r="A97" s="73">
        <v>31</v>
      </c>
      <c r="B97" s="75" t="s">
        <v>18</v>
      </c>
      <c r="C97" s="71" t="s">
        <v>60</v>
      </c>
      <c r="D97" s="71" t="s">
        <v>144</v>
      </c>
      <c r="E97" s="71" t="s">
        <v>141</v>
      </c>
      <c r="F97" s="22" t="s">
        <v>82</v>
      </c>
      <c r="G97" s="9">
        <f>642+381</f>
        <v>1023</v>
      </c>
      <c r="H97" s="14">
        <f t="shared" si="4"/>
        <v>15.399002932551319</v>
      </c>
      <c r="I97" s="35">
        <f>9886.16+5867.02</f>
        <v>15753.18</v>
      </c>
    </row>
    <row r="98" spans="1:9" ht="27.75" customHeight="1" thickBot="1">
      <c r="A98" s="74"/>
      <c r="B98" s="76"/>
      <c r="C98" s="72"/>
      <c r="D98" s="72"/>
      <c r="E98" s="72"/>
      <c r="F98" s="22" t="s">
        <v>81</v>
      </c>
      <c r="G98" s="10">
        <f>1189+727</f>
        <v>1916</v>
      </c>
      <c r="H98" s="14">
        <f t="shared" si="4"/>
        <v>15.493397703549062</v>
      </c>
      <c r="I98" s="32">
        <f>18421.65+11263.7</f>
        <v>29685.350000000002</v>
      </c>
    </row>
    <row r="99" spans="1:9" ht="15.75" customHeight="1" thickBot="1">
      <c r="A99" s="73">
        <v>32</v>
      </c>
      <c r="B99" s="75" t="s">
        <v>117</v>
      </c>
      <c r="C99" s="71" t="s">
        <v>234</v>
      </c>
      <c r="D99" s="71" t="s">
        <v>235</v>
      </c>
      <c r="E99" s="71" t="s">
        <v>236</v>
      </c>
      <c r="F99" s="23" t="s">
        <v>238</v>
      </c>
      <c r="G99" s="22">
        <v>1</v>
      </c>
      <c r="H99" s="14">
        <f t="shared" si="4"/>
        <v>666.3</v>
      </c>
      <c r="I99" s="35">
        <v>666.3</v>
      </c>
    </row>
    <row r="100" spans="1:9" ht="15.75" thickBot="1">
      <c r="A100" s="78"/>
      <c r="B100" s="94"/>
      <c r="C100" s="77"/>
      <c r="D100" s="77"/>
      <c r="E100" s="77"/>
      <c r="F100" s="23" t="s">
        <v>237</v>
      </c>
      <c r="G100" s="22">
        <v>6</v>
      </c>
      <c r="H100" s="14">
        <f t="shared" si="4"/>
        <v>122.37833333333333</v>
      </c>
      <c r="I100" s="35">
        <v>734.27</v>
      </c>
    </row>
    <row r="101" spans="1:9" ht="15.75" thickBot="1">
      <c r="A101" s="78"/>
      <c r="B101" s="94"/>
      <c r="C101" s="77"/>
      <c r="D101" s="77"/>
      <c r="E101" s="77"/>
      <c r="F101" s="23" t="s">
        <v>239</v>
      </c>
      <c r="G101" s="22">
        <v>9</v>
      </c>
      <c r="H101" s="14">
        <f t="shared" ref="H101:H115" si="5">I101/G101</f>
        <v>61.194444444444443</v>
      </c>
      <c r="I101" s="35">
        <v>550.75</v>
      </c>
    </row>
    <row r="102" spans="1:9" ht="26.25" thickBot="1">
      <c r="A102" s="78"/>
      <c r="B102" s="94"/>
      <c r="C102" s="77"/>
      <c r="D102" s="77"/>
      <c r="E102" s="77"/>
      <c r="F102" s="23" t="s">
        <v>240</v>
      </c>
      <c r="G102" s="22">
        <v>1</v>
      </c>
      <c r="H102" s="14">
        <f t="shared" si="5"/>
        <v>163.16999999999999</v>
      </c>
      <c r="I102" s="35">
        <v>163.16999999999999</v>
      </c>
    </row>
    <row r="103" spans="1:9" ht="26.25" thickBot="1">
      <c r="A103" s="78"/>
      <c r="B103" s="94"/>
      <c r="C103" s="77"/>
      <c r="D103" s="77"/>
      <c r="E103" s="77"/>
      <c r="F103" s="23" t="s">
        <v>241</v>
      </c>
      <c r="G103" s="22">
        <v>1</v>
      </c>
      <c r="H103" s="14">
        <f t="shared" si="5"/>
        <v>244.76</v>
      </c>
      <c r="I103" s="35">
        <v>244.76</v>
      </c>
    </row>
    <row r="104" spans="1:9" ht="26.25" thickBot="1">
      <c r="A104" s="78"/>
      <c r="B104" s="94"/>
      <c r="C104" s="77"/>
      <c r="D104" s="77"/>
      <c r="E104" s="77"/>
      <c r="F104" s="23" t="s">
        <v>242</v>
      </c>
      <c r="G104" s="22">
        <v>2</v>
      </c>
      <c r="H104" s="14">
        <f t="shared" si="5"/>
        <v>96.674999999999997</v>
      </c>
      <c r="I104" s="35">
        <v>193.35</v>
      </c>
    </row>
    <row r="105" spans="1:9" ht="15.75" thickBot="1">
      <c r="A105" s="78"/>
      <c r="B105" s="94"/>
      <c r="C105" s="77"/>
      <c r="D105" s="77"/>
      <c r="E105" s="77"/>
      <c r="F105" s="23" t="s">
        <v>243</v>
      </c>
      <c r="G105" s="22">
        <v>1</v>
      </c>
      <c r="H105" s="14">
        <f t="shared" si="5"/>
        <v>897.46</v>
      </c>
      <c r="I105" s="35">
        <v>897.46</v>
      </c>
    </row>
    <row r="106" spans="1:9" ht="26.25" thickBot="1">
      <c r="A106" s="78"/>
      <c r="B106" s="94"/>
      <c r="C106" s="77"/>
      <c r="D106" s="77"/>
      <c r="E106" s="77"/>
      <c r="F106" s="23" t="s">
        <v>244</v>
      </c>
      <c r="G106" s="22">
        <v>1</v>
      </c>
      <c r="H106" s="14">
        <f t="shared" si="5"/>
        <v>244.76</v>
      </c>
      <c r="I106" s="35">
        <v>244.76</v>
      </c>
    </row>
    <row r="107" spans="1:9" ht="26.25" thickBot="1">
      <c r="A107" s="78"/>
      <c r="B107" s="94"/>
      <c r="C107" s="77"/>
      <c r="D107" s="77"/>
      <c r="E107" s="77"/>
      <c r="F107" s="23" t="s">
        <v>245</v>
      </c>
      <c r="G107" s="22">
        <v>1</v>
      </c>
      <c r="H107" s="14">
        <f t="shared" si="5"/>
        <v>193.35</v>
      </c>
      <c r="I107" s="35">
        <v>193.35</v>
      </c>
    </row>
    <row r="108" spans="1:9" ht="15.75" thickBot="1">
      <c r="A108" s="78"/>
      <c r="B108" s="94"/>
      <c r="C108" s="77"/>
      <c r="D108" s="77"/>
      <c r="E108" s="77"/>
      <c r="F108" s="23" t="s">
        <v>246</v>
      </c>
      <c r="G108" s="22">
        <v>1</v>
      </c>
      <c r="H108" s="14">
        <f t="shared" si="5"/>
        <v>2416.88</v>
      </c>
      <c r="I108" s="35">
        <v>2416.88</v>
      </c>
    </row>
    <row r="109" spans="1:9" ht="26.25" thickBot="1">
      <c r="A109" s="78"/>
      <c r="B109" s="94"/>
      <c r="C109" s="77"/>
      <c r="D109" s="77"/>
      <c r="E109" s="77"/>
      <c r="F109" s="23" t="s">
        <v>247</v>
      </c>
      <c r="G109" s="22">
        <v>1</v>
      </c>
      <c r="H109" s="14">
        <f t="shared" si="5"/>
        <v>8342.2800000000007</v>
      </c>
      <c r="I109" s="35">
        <v>8342.2800000000007</v>
      </c>
    </row>
    <row r="110" spans="1:9" ht="26.25" thickBot="1">
      <c r="A110" s="78"/>
      <c r="B110" s="94"/>
      <c r="C110" s="77"/>
      <c r="D110" s="77"/>
      <c r="E110" s="77"/>
      <c r="F110" s="23" t="s">
        <v>248</v>
      </c>
      <c r="G110" s="22">
        <v>1</v>
      </c>
      <c r="H110" s="14">
        <f t="shared" si="5"/>
        <v>1692.93</v>
      </c>
      <c r="I110" s="35">
        <v>1692.93</v>
      </c>
    </row>
    <row r="111" spans="1:9" ht="26.25" thickBot="1">
      <c r="A111" s="78"/>
      <c r="B111" s="94"/>
      <c r="C111" s="77"/>
      <c r="D111" s="77"/>
      <c r="E111" s="77"/>
      <c r="F111" s="23" t="s">
        <v>249</v>
      </c>
      <c r="G111" s="22">
        <v>2</v>
      </c>
      <c r="H111" s="14">
        <f t="shared" si="5"/>
        <v>2821.5549999999998</v>
      </c>
      <c r="I111" s="35">
        <v>5643.11</v>
      </c>
    </row>
    <row r="112" spans="1:9" ht="15.75" customHeight="1" thickBot="1">
      <c r="A112" s="78"/>
      <c r="B112" s="94"/>
      <c r="C112" s="77"/>
      <c r="D112" s="77"/>
      <c r="E112" s="77"/>
      <c r="F112" s="23" t="s">
        <v>250</v>
      </c>
      <c r="G112" s="22">
        <v>3</v>
      </c>
      <c r="H112" s="14">
        <f t="shared" si="5"/>
        <v>1692.9333333333334</v>
      </c>
      <c r="I112" s="35">
        <v>5078.8</v>
      </c>
    </row>
    <row r="113" spans="1:10" ht="15.75" thickBot="1">
      <c r="A113" s="78"/>
      <c r="B113" s="94"/>
      <c r="C113" s="77"/>
      <c r="D113" s="77"/>
      <c r="E113" s="77"/>
      <c r="F113" s="23" t="s">
        <v>251</v>
      </c>
      <c r="G113" s="22">
        <v>1</v>
      </c>
      <c r="H113" s="14">
        <f t="shared" si="5"/>
        <v>197.17</v>
      </c>
      <c r="I113" s="35">
        <v>197.17</v>
      </c>
    </row>
    <row r="114" spans="1:10" ht="15.75" thickBot="1">
      <c r="A114" s="78"/>
      <c r="B114" s="94"/>
      <c r="C114" s="77"/>
      <c r="D114" s="77"/>
      <c r="E114" s="77"/>
      <c r="F114" s="23" t="s">
        <v>252</v>
      </c>
      <c r="G114" s="22">
        <v>1</v>
      </c>
      <c r="H114" s="14">
        <f t="shared" si="5"/>
        <v>244.76</v>
      </c>
      <c r="I114" s="35">
        <v>244.76</v>
      </c>
    </row>
    <row r="115" spans="1:10" ht="27.75" customHeight="1" thickBot="1">
      <c r="A115" s="78"/>
      <c r="B115" s="94"/>
      <c r="C115" s="77"/>
      <c r="D115" s="77"/>
      <c r="E115" s="77"/>
      <c r="F115" s="23" t="s">
        <v>253</v>
      </c>
      <c r="G115" s="22">
        <v>1</v>
      </c>
      <c r="H115" s="14">
        <f t="shared" si="5"/>
        <v>3902.58</v>
      </c>
      <c r="I115" s="35">
        <v>3902.58</v>
      </c>
    </row>
    <row r="116" spans="1:10" ht="39" thickBot="1">
      <c r="A116" s="73">
        <v>33</v>
      </c>
      <c r="B116" s="75" t="s">
        <v>174</v>
      </c>
      <c r="C116" s="71" t="s">
        <v>175</v>
      </c>
      <c r="D116" s="47" t="s">
        <v>176</v>
      </c>
      <c r="E116" s="47" t="s">
        <v>177</v>
      </c>
      <c r="F116" s="23" t="s">
        <v>178</v>
      </c>
      <c r="G116" s="22">
        <v>1</v>
      </c>
      <c r="H116" s="14">
        <f t="shared" si="4"/>
        <v>7000</v>
      </c>
      <c r="I116" s="35">
        <v>7000</v>
      </c>
    </row>
    <row r="117" spans="1:10" ht="51.75" thickBot="1">
      <c r="A117" s="74"/>
      <c r="B117" s="76"/>
      <c r="C117" s="72"/>
      <c r="D117" s="47" t="s">
        <v>179</v>
      </c>
      <c r="E117" s="47" t="s">
        <v>177</v>
      </c>
      <c r="F117" s="23" t="s">
        <v>180</v>
      </c>
      <c r="G117" s="22">
        <v>1</v>
      </c>
      <c r="H117" s="14">
        <f t="shared" si="4"/>
        <v>10000</v>
      </c>
      <c r="I117" s="35">
        <v>10000</v>
      </c>
    </row>
    <row r="118" spans="1:10" ht="30" customHeight="1" thickBot="1">
      <c r="A118" s="73">
        <v>34</v>
      </c>
      <c r="B118" s="75" t="s">
        <v>13</v>
      </c>
      <c r="C118" s="71" t="s">
        <v>58</v>
      </c>
      <c r="D118" s="71" t="s">
        <v>146</v>
      </c>
      <c r="E118" s="71" t="s">
        <v>140</v>
      </c>
      <c r="F118" s="23" t="s">
        <v>137</v>
      </c>
      <c r="G118" s="22">
        <v>1</v>
      </c>
      <c r="H118" s="14">
        <f t="shared" si="4"/>
        <v>2669.63</v>
      </c>
      <c r="I118" s="35">
        <v>2669.63</v>
      </c>
    </row>
    <row r="119" spans="1:10" ht="15.75" thickBot="1">
      <c r="A119" s="78"/>
      <c r="B119" s="94"/>
      <c r="C119" s="77"/>
      <c r="D119" s="77"/>
      <c r="E119" s="77"/>
      <c r="F119" s="23" t="s">
        <v>138</v>
      </c>
      <c r="G119" s="22">
        <v>1</v>
      </c>
      <c r="H119" s="14">
        <f t="shared" si="4"/>
        <v>186.12</v>
      </c>
      <c r="I119" s="35">
        <v>186.12</v>
      </c>
    </row>
    <row r="120" spans="1:10" ht="15.75" thickBot="1">
      <c r="A120" s="74"/>
      <c r="B120" s="76"/>
      <c r="C120" s="72"/>
      <c r="D120" s="72"/>
      <c r="E120" s="72"/>
      <c r="F120" s="23" t="s">
        <v>118</v>
      </c>
      <c r="G120" s="22">
        <v>1</v>
      </c>
      <c r="H120" s="14">
        <f t="shared" si="4"/>
        <v>295</v>
      </c>
      <c r="I120" s="35">
        <v>295</v>
      </c>
    </row>
    <row r="121" spans="1:10" ht="40.5" customHeight="1" thickBot="1">
      <c r="A121" s="59">
        <v>35</v>
      </c>
      <c r="B121" s="60" t="s">
        <v>15</v>
      </c>
      <c r="C121" s="58" t="s">
        <v>105</v>
      </c>
      <c r="D121" s="58" t="s">
        <v>120</v>
      </c>
      <c r="E121" s="58" t="s">
        <v>145</v>
      </c>
      <c r="F121" s="23" t="s">
        <v>108</v>
      </c>
      <c r="G121" s="22">
        <v>1</v>
      </c>
      <c r="H121" s="14">
        <f t="shared" si="4"/>
        <v>4500</v>
      </c>
      <c r="I121" s="35">
        <v>4500</v>
      </c>
    </row>
    <row r="122" spans="1:10" ht="36" customHeight="1" thickBot="1">
      <c r="A122" s="59">
        <v>36</v>
      </c>
      <c r="B122" s="50" t="s">
        <v>89</v>
      </c>
      <c r="C122" s="58" t="s">
        <v>90</v>
      </c>
      <c r="D122" s="48" t="s">
        <v>148</v>
      </c>
      <c r="E122" s="28" t="s">
        <v>140</v>
      </c>
      <c r="F122" s="23" t="s">
        <v>91</v>
      </c>
      <c r="G122" s="22">
        <v>1</v>
      </c>
      <c r="H122" s="14">
        <f t="shared" si="4"/>
        <v>2472</v>
      </c>
      <c r="I122" s="35">
        <v>2472</v>
      </c>
    </row>
    <row r="123" spans="1:10" ht="39" thickBot="1">
      <c r="A123" s="9">
        <v>37</v>
      </c>
      <c r="B123" s="46" t="s">
        <v>72</v>
      </c>
      <c r="C123" s="22" t="s">
        <v>73</v>
      </c>
      <c r="D123" s="24" t="s">
        <v>149</v>
      </c>
      <c r="E123" s="23" t="s">
        <v>140</v>
      </c>
      <c r="F123" s="23" t="s">
        <v>14</v>
      </c>
      <c r="G123" s="1">
        <v>1</v>
      </c>
      <c r="H123" s="14">
        <f t="shared" si="4"/>
        <v>3394.5</v>
      </c>
      <c r="I123" s="35">
        <v>3394.5</v>
      </c>
      <c r="J123" s="21"/>
    </row>
    <row r="124" spans="1:10" ht="30.75" customHeight="1" thickBot="1">
      <c r="A124" s="67">
        <v>38</v>
      </c>
      <c r="B124" s="68" t="s">
        <v>93</v>
      </c>
      <c r="C124" s="66" t="s">
        <v>94</v>
      </c>
      <c r="D124" s="66" t="s">
        <v>95</v>
      </c>
      <c r="E124" s="66" t="s">
        <v>147</v>
      </c>
      <c r="F124" s="23" t="s">
        <v>110</v>
      </c>
      <c r="G124" s="1">
        <v>16</v>
      </c>
      <c r="H124" s="14">
        <f t="shared" si="4"/>
        <v>850</v>
      </c>
      <c r="I124" s="35">
        <v>13600</v>
      </c>
      <c r="J124" s="21"/>
    </row>
    <row r="125" spans="1:10" ht="39" thickBot="1">
      <c r="A125" s="9">
        <v>39</v>
      </c>
      <c r="B125" s="46" t="s">
        <v>92</v>
      </c>
      <c r="C125" s="22" t="s">
        <v>83</v>
      </c>
      <c r="D125" s="24" t="s">
        <v>84</v>
      </c>
      <c r="E125" s="23"/>
      <c r="F125" s="22" t="s">
        <v>75</v>
      </c>
      <c r="G125" s="10">
        <v>1</v>
      </c>
      <c r="H125" s="14">
        <f t="shared" si="4"/>
        <v>229</v>
      </c>
      <c r="I125" s="18">
        <v>229</v>
      </c>
    </row>
    <row r="126" spans="1:10" ht="15.75" thickBot="1">
      <c r="A126" s="43"/>
      <c r="B126" s="44"/>
      <c r="C126" s="44"/>
      <c r="D126" s="44"/>
      <c r="E126" s="44"/>
      <c r="F126" s="44"/>
      <c r="G126" s="44"/>
      <c r="H126" s="44"/>
      <c r="I126" s="45"/>
    </row>
    <row r="129" spans="2:9">
      <c r="B129" s="98" t="s">
        <v>273</v>
      </c>
      <c r="C129" s="98"/>
      <c r="D129" s="98"/>
      <c r="E129" s="98"/>
      <c r="F129" s="99"/>
      <c r="G129" s="99"/>
      <c r="H129" s="100" t="s">
        <v>274</v>
      </c>
      <c r="I129" s="100"/>
    </row>
    <row r="130" spans="2:9">
      <c r="B130" s="101"/>
      <c r="C130" s="101"/>
      <c r="D130" s="101"/>
      <c r="E130" s="102"/>
      <c r="F130" s="103" t="s">
        <v>275</v>
      </c>
      <c r="G130" s="103"/>
      <c r="H130" s="104"/>
      <c r="I130" s="104"/>
    </row>
    <row r="131" spans="2:9">
      <c r="B131" s="98" t="s">
        <v>276</v>
      </c>
      <c r="C131" s="98"/>
      <c r="D131" s="98"/>
      <c r="E131" s="98"/>
      <c r="F131" s="105"/>
      <c r="G131" s="105"/>
      <c r="H131" s="98" t="s">
        <v>277</v>
      </c>
      <c r="I131" s="98"/>
    </row>
    <row r="132" spans="2:9">
      <c r="B132" s="106"/>
      <c r="C132" s="106"/>
      <c r="D132" s="106"/>
      <c r="E132" s="107"/>
      <c r="F132" s="108" t="s">
        <v>278</v>
      </c>
      <c r="G132" s="107"/>
      <c r="H132" s="106"/>
      <c r="I132" s="106"/>
    </row>
    <row r="133" spans="2:9">
      <c r="B133" s="109" t="s">
        <v>279</v>
      </c>
      <c r="C133" s="109"/>
      <c r="D133" s="109"/>
      <c r="E133" s="109"/>
      <c r="F133" s="110"/>
      <c r="G133" s="111"/>
      <c r="H133" s="109"/>
      <c r="I133" s="109"/>
    </row>
    <row r="134" spans="2:9">
      <c r="B134" s="112"/>
      <c r="C134" s="112"/>
      <c r="D134" s="112"/>
      <c r="E134" s="107"/>
      <c r="F134" s="107"/>
      <c r="G134" s="107"/>
      <c r="H134" s="106"/>
      <c r="I134" s="106"/>
    </row>
    <row r="135" spans="2:9">
      <c r="B135" s="112" t="s">
        <v>280</v>
      </c>
      <c r="C135" s="112"/>
      <c r="D135" s="112"/>
      <c r="E135" s="107"/>
      <c r="F135" s="106"/>
      <c r="G135" s="106"/>
      <c r="H135" s="106"/>
      <c r="I135" s="106"/>
    </row>
  </sheetData>
  <mergeCells count="117">
    <mergeCell ref="H129:I129"/>
    <mergeCell ref="B130:D130"/>
    <mergeCell ref="B131:E131"/>
    <mergeCell ref="H131:I131"/>
    <mergeCell ref="B133:E133"/>
    <mergeCell ref="H133:I133"/>
    <mergeCell ref="B134:D134"/>
    <mergeCell ref="B135:D135"/>
    <mergeCell ref="A84:A86"/>
    <mergeCell ref="A70:A71"/>
    <mergeCell ref="E57:E58"/>
    <mergeCell ref="D57:D58"/>
    <mergeCell ref="C57:C58"/>
    <mergeCell ref="A57:A58"/>
    <mergeCell ref="B57:B58"/>
    <mergeCell ref="B129:E129"/>
    <mergeCell ref="F129:G129"/>
    <mergeCell ref="D95:D96"/>
    <mergeCell ref="E95:E96"/>
    <mergeCell ref="B118:B120"/>
    <mergeCell ref="C118:C120"/>
    <mergeCell ref="D97:D98"/>
    <mergeCell ref="E97:E98"/>
    <mergeCell ref="A118:A120"/>
    <mergeCell ref="D118:D120"/>
    <mergeCell ref="E118:E120"/>
    <mergeCell ref="D99:D115"/>
    <mergeCell ref="E99:E115"/>
    <mergeCell ref="C95:C96"/>
    <mergeCell ref="B97:B98"/>
    <mergeCell ref="A97:A98"/>
    <mergeCell ref="C97:C98"/>
    <mergeCell ref="A95:A96"/>
    <mergeCell ref="B95:B96"/>
    <mergeCell ref="A116:A117"/>
    <mergeCell ref="B116:B117"/>
    <mergeCell ref="C116:C117"/>
    <mergeCell ref="A99:A115"/>
    <mergeCell ref="B99:B115"/>
    <mergeCell ref="C99:C115"/>
    <mergeCell ref="D93:D94"/>
    <mergeCell ref="E93:E94"/>
    <mergeCell ref="A62:A69"/>
    <mergeCell ref="C62:C69"/>
    <mergeCell ref="D62:D69"/>
    <mergeCell ref="E62:E69"/>
    <mergeCell ref="B62:B69"/>
    <mergeCell ref="D75:D76"/>
    <mergeCell ref="E75:E76"/>
    <mergeCell ref="A75:A77"/>
    <mergeCell ref="B75:B77"/>
    <mergeCell ref="C75:C77"/>
    <mergeCell ref="E70:E71"/>
    <mergeCell ref="D70:D71"/>
    <mergeCell ref="C70:C71"/>
    <mergeCell ref="B70:B71"/>
    <mergeCell ref="E78:E83"/>
    <mergeCell ref="A93:A94"/>
    <mergeCell ref="B93:B94"/>
    <mergeCell ref="C93:C94"/>
    <mergeCell ref="E84:E86"/>
    <mergeCell ref="D84:D86"/>
    <mergeCell ref="C84:C86"/>
    <mergeCell ref="B84:B86"/>
    <mergeCell ref="A26:A37"/>
    <mergeCell ref="B26:B37"/>
    <mergeCell ref="C26:C37"/>
    <mergeCell ref="D26:D37"/>
    <mergeCell ref="E26:E37"/>
    <mergeCell ref="A39:A44"/>
    <mergeCell ref="B39:B44"/>
    <mergeCell ref="C39:C44"/>
    <mergeCell ref="D39:D40"/>
    <mergeCell ref="E39:E40"/>
    <mergeCell ref="D41:D44"/>
    <mergeCell ref="E41:E44"/>
    <mergeCell ref="A15:A20"/>
    <mergeCell ref="B15:B20"/>
    <mergeCell ref="C15:C20"/>
    <mergeCell ref="D15:D20"/>
    <mergeCell ref="E15:E20"/>
    <mergeCell ref="A21:A25"/>
    <mergeCell ref="B21:B25"/>
    <mergeCell ref="C21:C25"/>
    <mergeCell ref="D21:D25"/>
    <mergeCell ref="E21:E25"/>
    <mergeCell ref="A12:A14"/>
    <mergeCell ref="B12:B14"/>
    <mergeCell ref="C12:C14"/>
    <mergeCell ref="D12:D14"/>
    <mergeCell ref="E12:E14"/>
    <mergeCell ref="A2:E2"/>
    <mergeCell ref="A4:D4"/>
    <mergeCell ref="D6:F6"/>
    <mergeCell ref="A8:A9"/>
    <mergeCell ref="B8:D8"/>
    <mergeCell ref="E8:E9"/>
    <mergeCell ref="F8:I8"/>
    <mergeCell ref="E45:E48"/>
    <mergeCell ref="A60:A61"/>
    <mergeCell ref="A45:A48"/>
    <mergeCell ref="B45:B48"/>
    <mergeCell ref="C45:C48"/>
    <mergeCell ref="D45:D48"/>
    <mergeCell ref="E60:E61"/>
    <mergeCell ref="D60:D61"/>
    <mergeCell ref="C60:C61"/>
    <mergeCell ref="B60:B61"/>
    <mergeCell ref="A50:A56"/>
    <mergeCell ref="B50:B56"/>
    <mergeCell ref="C50:C56"/>
    <mergeCell ref="D50:D56"/>
    <mergeCell ref="E50:E56"/>
    <mergeCell ref="A78:A83"/>
    <mergeCell ref="B78:B83"/>
    <mergeCell ref="C78:C83"/>
    <mergeCell ref="D78:D83"/>
  </mergeCells>
  <pageMargins left="0.51181102362204722" right="0.31496062992125984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 2015г.</vt:lpstr>
      <vt:lpstr>'апрель 2015г.'!Область_печати</vt:lpstr>
    </vt:vector>
  </TitlesOfParts>
  <Company>Tycoon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2015-05-20T00:41:11Z</cp:lastPrinted>
  <dcterms:created xsi:type="dcterms:W3CDTF">2013-03-19T05:22:52Z</dcterms:created>
  <dcterms:modified xsi:type="dcterms:W3CDTF">2015-05-20T00:45:57Z</dcterms:modified>
</cp:coreProperties>
</file>