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март 2015г." sheetId="4" r:id="rId1"/>
  </sheets>
  <definedNames>
    <definedName name="_xlnm.Print_Area" localSheetId="0">'март 2015г.'!$A$1:$I$111</definedName>
  </definedNames>
  <calcPr calcId="124519" refMode="R1C1"/>
</workbook>
</file>

<file path=xl/calcChain.xml><?xml version="1.0" encoding="utf-8"?>
<calcChain xmlns="http://schemas.openxmlformats.org/spreadsheetml/2006/main">
  <c r="G78" i="4"/>
  <c r="I79"/>
  <c r="I86"/>
  <c r="G86"/>
  <c r="I85"/>
  <c r="G85"/>
  <c r="H96" l="1"/>
  <c r="H74"/>
  <c r="H73"/>
  <c r="H72"/>
  <c r="H71"/>
  <c r="H70"/>
  <c r="H69"/>
  <c r="H68"/>
  <c r="H67"/>
  <c r="H66"/>
  <c r="H65"/>
  <c r="H64"/>
  <c r="H63"/>
  <c r="H62"/>
  <c r="H92"/>
  <c r="H61"/>
  <c r="H60"/>
  <c r="H59"/>
  <c r="H58"/>
  <c r="H57"/>
  <c r="H87"/>
  <c r="H88"/>
  <c r="H89"/>
  <c r="H90"/>
  <c r="H75"/>
  <c r="H76"/>
  <c r="H77"/>
  <c r="H78"/>
  <c r="H79"/>
  <c r="H80"/>
  <c r="H81"/>
  <c r="H82"/>
  <c r="H83"/>
  <c r="H84"/>
  <c r="H85"/>
  <c r="H86"/>
  <c r="H91"/>
  <c r="H93"/>
  <c r="H94"/>
  <c r="H95"/>
  <c r="H97"/>
  <c r="H98"/>
  <c r="H99"/>
  <c r="H100"/>
  <c r="H101"/>
  <c r="H56"/>
  <c r="H55"/>
  <c r="H54"/>
  <c r="H53"/>
  <c r="H52"/>
  <c r="H51"/>
  <c r="H50"/>
  <c r="H49"/>
  <c r="H48"/>
  <c r="H47"/>
  <c r="H46"/>
  <c r="H45"/>
  <c r="H44"/>
  <c r="H43"/>
  <c r="H41"/>
  <c r="H42"/>
  <c r="H38"/>
  <c r="H37"/>
  <c r="H29"/>
  <c r="H40"/>
  <c r="H23"/>
  <c r="H24"/>
  <c r="H25"/>
  <c r="H26"/>
  <c r="H27"/>
  <c r="H21"/>
  <c r="H19"/>
  <c r="H20"/>
  <c r="H22"/>
  <c r="H28"/>
  <c r="H30"/>
  <c r="H31"/>
  <c r="H32"/>
  <c r="H33"/>
  <c r="H34"/>
  <c r="H35"/>
  <c r="H36"/>
  <c r="H39"/>
  <c r="H11"/>
  <c r="H12"/>
  <c r="H13"/>
  <c r="H14"/>
  <c r="H15"/>
  <c r="H16"/>
  <c r="H17"/>
  <c r="H18"/>
  <c r="H10"/>
  <c r="I102"/>
</calcChain>
</file>

<file path=xl/sharedStrings.xml><?xml version="1.0" encoding="utf-8"?>
<sst xmlns="http://schemas.openxmlformats.org/spreadsheetml/2006/main" count="263" uniqueCount="252">
  <si>
    <t>РЕЕСТР ЗАКУПОК</t>
  </si>
  <si>
    <t>Период: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</si>
  <si>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</si>
  <si>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</si>
  <si>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</si>
  <si>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</si>
  <si>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наименование</t>
  </si>
  <si>
    <t>местонахождение</t>
  </si>
  <si>
    <t>договор (иное основание)</t>
  </si>
  <si>
    <t>краткое наименование</t>
  </si>
  <si>
    <t>ООО "РН-Карт-Иркутск"</t>
  </si>
  <si>
    <t>ООО "Геос"</t>
  </si>
  <si>
    <t>№ 0000004814 от 01.01.2013г.</t>
  </si>
  <si>
    <t>Тех. обслужив. и ремонт ККМ</t>
  </si>
  <si>
    <t>ФГУП "Почта России"</t>
  </si>
  <si>
    <t>охрана</t>
  </si>
  <si>
    <t>ООО "Сибэнергосервис"</t>
  </si>
  <si>
    <t>ОАО "Деловая Сеть-Иркутск"</t>
  </si>
  <si>
    <t>интернет</t>
  </si>
  <si>
    <t>МУП г.Ангарска "Ангарский Водоканал"</t>
  </si>
  <si>
    <t>ОАО "Иркутскэнерго"</t>
  </si>
  <si>
    <t>№ 3437 от 01.01.2013г.</t>
  </si>
  <si>
    <t>теплоэнергия</t>
  </si>
  <si>
    <t>ОАО "АЭХК"</t>
  </si>
  <si>
    <t>№ 20130195 от 01.01.2013г.</t>
  </si>
  <si>
    <t>местная телефонная связь</t>
  </si>
  <si>
    <t>ООО "ТРАНССЕРВИС"</t>
  </si>
  <si>
    <t>сбор и размещение бытовых отходов</t>
  </si>
  <si>
    <t>ООО "Иркутскэнергосбыт"</t>
  </si>
  <si>
    <t>энергоснабжение</t>
  </si>
  <si>
    <t>ООО "МУП АМО Банно-Прачечный комплекс "Ангарский"</t>
  </si>
  <si>
    <t>стирка белья</t>
  </si>
  <si>
    <t>ОАО "Ростелеком"</t>
  </si>
  <si>
    <t>междугородняя и международная связь</t>
  </si>
  <si>
    <t>СХ ОАО "Белореченское"</t>
  </si>
  <si>
    <t>Ирк. обл., Усольский р-он, п. Белореченский</t>
  </si>
  <si>
    <t>сосиски</t>
  </si>
  <si>
    <t>картофель</t>
  </si>
  <si>
    <t>капуста</t>
  </si>
  <si>
    <t>морковь</t>
  </si>
  <si>
    <t>лук</t>
  </si>
  <si>
    <t>свекла</t>
  </si>
  <si>
    <t>яйцо куриное</t>
  </si>
  <si>
    <t>цыплята брол.</t>
  </si>
  <si>
    <t>ИП Литвинова Е.Д.</t>
  </si>
  <si>
    <t>чеснок</t>
  </si>
  <si>
    <t>огурцы</t>
  </si>
  <si>
    <t>помидоры</t>
  </si>
  <si>
    <t>Итого</t>
  </si>
  <si>
    <t>количество</t>
  </si>
  <si>
    <t>цена</t>
  </si>
  <si>
    <t>стоимость</t>
  </si>
  <si>
    <t>ООО "Продукт Лидер"</t>
  </si>
  <si>
    <t>мука в/с</t>
  </si>
  <si>
    <t>ИП Столярская И.З.</t>
  </si>
  <si>
    <t>г. Ангарск, 11 м-он, д. 4, кв. 21</t>
  </si>
  <si>
    <t>г. Иркутск, ул. Октябрьской революции, д. 5</t>
  </si>
  <si>
    <t>г. Ангарск, 17 м-он, д. 12 "А"</t>
  </si>
  <si>
    <t>г. Иркутск, пер. Богданова, д. 8 "а"</t>
  </si>
  <si>
    <t>г. Иркутск, ул. Академическая, д. 28/1</t>
  </si>
  <si>
    <t>г. Ангарск, ул. Мира, д. 2а</t>
  </si>
  <si>
    <t>г. Иркутск, ул. Сухэ-Батора, д. 3</t>
  </si>
  <si>
    <t>г. Ангарск, Южный массив, квартал 2, строение 100</t>
  </si>
  <si>
    <t>г. Ангарск, квартал 179, д. 17</t>
  </si>
  <si>
    <t>г. Иркутск, ул. Лермонтова, д. 257</t>
  </si>
  <si>
    <t>г. Ангарск, ул. Московская, д. 23</t>
  </si>
  <si>
    <t>г. Ангарск, квартал 85А, д. 8</t>
  </si>
  <si>
    <t>г. Ангарск, 8 м-он, д. 19/19а</t>
  </si>
  <si>
    <t>говядина б/к</t>
  </si>
  <si>
    <t>свинина б/к</t>
  </si>
  <si>
    <t xml:space="preserve">майонез </t>
  </si>
  <si>
    <t>местная связь</t>
  </si>
  <si>
    <t>МВД России по Иркутской области ФГКУ УВО ГУ</t>
  </si>
  <si>
    <t>г. Ангарск, ул.Бульварная,8</t>
  </si>
  <si>
    <t>№КАОО00001695 от 01.01.2013</t>
  </si>
  <si>
    <t>услуги по тарифн.плану "Почта"</t>
  </si>
  <si>
    <t>лимон</t>
  </si>
  <si>
    <t>перец сладк.</t>
  </si>
  <si>
    <t>бензин АИ-92</t>
  </si>
  <si>
    <t>теплоноситель</t>
  </si>
  <si>
    <t>транспортировка сточных вод</t>
  </si>
  <si>
    <t>холодная питьевая вода</t>
  </si>
  <si>
    <t>г. Москва, ш Алтуфьевское, дом 37, корпус 1</t>
  </si>
  <si>
    <t>169568 от 16.12.2008г ЛС 156075</t>
  </si>
  <si>
    <t>№130100947 от 01.01.2013г.</t>
  </si>
  <si>
    <t>№39/14 от 01.01.2014г.</t>
  </si>
  <si>
    <t>лук зеленый</t>
  </si>
  <si>
    <t>ЗАО Сибконт</t>
  </si>
  <si>
    <t>г.Ангарск, 32м-рн, дом4, кв.79</t>
  </si>
  <si>
    <t>информационно-технолог. сопров. 1С предприятие</t>
  </si>
  <si>
    <t>ЗАО Мастерхост</t>
  </si>
  <si>
    <t>ООО "Социальная система"</t>
  </si>
  <si>
    <t>г.Ангарск, ул. Кирова, 40, а/я 624</t>
  </si>
  <si>
    <t>№11-03-3/14 от 11.03.2014г.</t>
  </si>
  <si>
    <t>ИП Дудкин Игорь Анатольевич</t>
  </si>
  <si>
    <t>ООО Реалин</t>
  </si>
  <si>
    <t>линолиум 2,5м</t>
  </si>
  <si>
    <t>ИП Голубева Наталья Васильевна</t>
  </si>
  <si>
    <t>ИП Черепенников Сергей Валерьевич</t>
  </si>
  <si>
    <t>г.Ангарск, п.Майск, ул.степана Разина, д.3</t>
  </si>
  <si>
    <t>г.Иркутск, ул.Трудовая 25 - 129</t>
  </si>
  <si>
    <t>ООО "Современные медиа технологии в образовании и культуре"</t>
  </si>
  <si>
    <t>информацион.услуги</t>
  </si>
  <si>
    <t>г.Москва, ул.Фридриха Энгельса, д.64/7</t>
  </si>
  <si>
    <t>г.Ангарск,                        212 кв-л, д. 15 - 123</t>
  </si>
  <si>
    <t>г.Ангарск,                                                      257-й квартал, дом №10, кв.1</t>
  </si>
  <si>
    <t>кальмары</t>
  </si>
  <si>
    <t>тех.обслуж.ОПС</t>
  </si>
  <si>
    <t>Отбор: Учреждение "ГАПОУ ИО АИТ"</t>
  </si>
  <si>
    <t>оплата проезда сирот</t>
  </si>
  <si>
    <t>тринатрий фосфат техн.</t>
  </si>
  <si>
    <t>ЗАО "Реактив"</t>
  </si>
  <si>
    <t>г.Ангарск, Первый промышленный массив, 7-й кв-л, строение 6</t>
  </si>
  <si>
    <t>ООО "Майская типография"</t>
  </si>
  <si>
    <t>г.Ангарск, мкр.Майск, ул.Дмитрова, дом 1</t>
  </si>
  <si>
    <t xml:space="preserve">абон.плата за почт.ящик </t>
  </si>
  <si>
    <t>№08/01-14 от 31.03.2014г.</t>
  </si>
  <si>
    <t>ООО "Сибинструмент"</t>
  </si>
  <si>
    <t>г. Ангарск, мкр.Майск, ул. Степана Разина, 3</t>
  </si>
  <si>
    <t>ветчина</t>
  </si>
  <si>
    <t>замена вала первичного заряда HpLJ 1010</t>
  </si>
  <si>
    <t>ряженка</t>
  </si>
  <si>
    <t>кета потраш.</t>
  </si>
  <si>
    <t>сетевой фильтр</t>
  </si>
  <si>
    <t>компьютер</t>
  </si>
  <si>
    <t>линолиум 3,0м</t>
  </si>
  <si>
    <t>колбаса п/к</t>
  </si>
  <si>
    <t xml:space="preserve">сыр </t>
  </si>
  <si>
    <t>подписка на переод.изд.1 полуг.</t>
  </si>
  <si>
    <t>доставка подписн.изд.</t>
  </si>
  <si>
    <t>№5970315/0031Д от 01.01.2015г.</t>
  </si>
  <si>
    <t>01.01.2015-31.12.2015гг.</t>
  </si>
  <si>
    <t>01.01.2014-31.12.2015гг.</t>
  </si>
  <si>
    <t>01.01.2013-31.12.2015гг.</t>
  </si>
  <si>
    <t>№15-м/2015 от 30.12.2014</t>
  </si>
  <si>
    <t>№1644865 от 01.01.2015г.</t>
  </si>
  <si>
    <t>№1004 от 03.03.2014г</t>
  </si>
  <si>
    <t>01.04.2014-31.12.2015гг.</t>
  </si>
  <si>
    <t>№665816/342 от 01.01.2015г.</t>
  </si>
  <si>
    <t>11.03.2014-31.01.2015гг.</t>
  </si>
  <si>
    <t>№420/214 от 30.12.2014г.</t>
  </si>
  <si>
    <t>№363 от 01.01.2015г.</t>
  </si>
  <si>
    <t>ООО "Оценочно-консалтинговая фирма"САМИ"</t>
  </si>
  <si>
    <t>г.Ангарск,                                                      278-й квартал, дом №6, кв.29</t>
  </si>
  <si>
    <t>определение рыночн. ст-ти арендной платы</t>
  </si>
  <si>
    <t>с 01.03.2015г. по 31.03.2015г.</t>
  </si>
  <si>
    <t>цикорий</t>
  </si>
  <si>
    <t>ООО "Вираж"</t>
  </si>
  <si>
    <t>г. Ангарск,                                                                  ул.Мира, д. 34</t>
  </si>
  <si>
    <t>г. Ангарск,                                                                 квартал 215, стр. 21</t>
  </si>
  <si>
    <t>ИП Акимин С.Н.</t>
  </si>
  <si>
    <t>г. Ангарск,                                                                  106-й кв-л, д.6, кв.44</t>
  </si>
  <si>
    <t>печень говяж.</t>
  </si>
  <si>
    <t>опята консерв.</t>
  </si>
  <si>
    <t>сыр плавыч</t>
  </si>
  <si>
    <t>шампиньоны консерв.</t>
  </si>
  <si>
    <t>ООО "Сура"</t>
  </si>
  <si>
    <t>кофе Нескафе 2гр.</t>
  </si>
  <si>
    <t>груша</t>
  </si>
  <si>
    <t>№16-п/2015 от 11.03.2015г.</t>
  </si>
  <si>
    <t>11.03.2015-15.04.2015гг</t>
  </si>
  <si>
    <t>№234-б,в-п/2015 от 02.03.2015г, 236-а от 13.03.2015г, 238-а от 26.03.2015г</t>
  </si>
  <si>
    <t>02.03.2015-30.04.2015гг</t>
  </si>
  <si>
    <t>№14 от 02.03.2015г., №15-п/2015 от 04.03.2015г.</t>
  </si>
  <si>
    <t>02.03.2015-15.04.2015гг</t>
  </si>
  <si>
    <t>02.03.2015-31.12.2015гг, 04.03.2015-15.04.2015гг</t>
  </si>
  <si>
    <t>№13-п/2015 от 02.03.2015г., №19,20-п/2015 от 17.03.2015г.</t>
  </si>
  <si>
    <t>01.03.2015-30.06.2015гг.</t>
  </si>
  <si>
    <t>№11,12,14-п/2015 от 03.03.2015г., №17,18-п/2015 от 11.03.2015г., №21,22-п/2015 от 20.03.2015г.</t>
  </si>
  <si>
    <t>33.01.2015-30.03.2015гг, 11.03.2015-15.04.2015гг, 20.03.2015-30.04.2015гг</t>
  </si>
  <si>
    <t>г. Ангарск,                                                                 квартал 220, д.4</t>
  </si>
  <si>
    <t>№23/15 от 28.02.2015г.</t>
  </si>
  <si>
    <t>№23 от 13.01.2015г.</t>
  </si>
  <si>
    <t>13.01.2015-30.06.2015гг.</t>
  </si>
  <si>
    <t>№84Р/15 от 20.03.2015г.</t>
  </si>
  <si>
    <t>20.03.2015-31.12.2015гг.</t>
  </si>
  <si>
    <t>АНО УЦ "Профиль"</t>
  </si>
  <si>
    <t>г.Ангарск,                        квартал 252, стр.21</t>
  </si>
  <si>
    <t>№315 от 20.03.2015г</t>
  </si>
  <si>
    <t>20.03.2015-15.04.2015гг.</t>
  </si>
  <si>
    <t>обучение специалиста</t>
  </si>
  <si>
    <t>№12 от 18.03.2015г.</t>
  </si>
  <si>
    <t>18.03.2015-31.12.2015гг.</t>
  </si>
  <si>
    <t>плинтус</t>
  </si>
  <si>
    <t>уголок внутр.</t>
  </si>
  <si>
    <t>уголок наружн.</t>
  </si>
  <si>
    <t>заглушка лев.</t>
  </si>
  <si>
    <t>заглушка прав.</t>
  </si>
  <si>
    <t>соединитель</t>
  </si>
  <si>
    <t>№74 от 19.02.2015г.</t>
  </si>
  <si>
    <t>19.02.2015-31.03.2015гг.</t>
  </si>
  <si>
    <t>удостоверение по электробезопасности</t>
  </si>
  <si>
    <t>ООО "Профимед"</t>
  </si>
  <si>
    <t>г.Ангарск, 76-й кв-л, д.12, кв.70</t>
  </si>
  <si>
    <t>№1-Т/2015 от 03.03.2015г.</t>
  </si>
  <si>
    <t>03.03.2015-31.12.2015гг.</t>
  </si>
  <si>
    <t>лампа бактерицидная</t>
  </si>
  <si>
    <t>ЗАО "Стройкомплекс"</t>
  </si>
  <si>
    <t>г.Ангарск, мкр.Шеститысячник, ул.Фурманова, д.3</t>
  </si>
  <si>
    <t>№ПОСТ-1157/15 от 04.03.2015г.</t>
  </si>
  <si>
    <t>04.03.2015-31.12.2015гг.</t>
  </si>
  <si>
    <t>полотно дверное</t>
  </si>
  <si>
    <t>коробка дверная</t>
  </si>
  <si>
    <t>порог</t>
  </si>
  <si>
    <t>наличник</t>
  </si>
  <si>
    <t>№98-02.15 от 02.03.2015г</t>
  </si>
  <si>
    <t>02.03.2015-15.03.2015гг.</t>
  </si>
  <si>
    <t>№И-03/15 от 01.03.2015г.</t>
  </si>
  <si>
    <t>01.03.2015-31.12.2015гг.</t>
  </si>
  <si>
    <t>заправка картр.HpLJ 1102 тонером</t>
  </si>
  <si>
    <t>заправка картр.HpLJ 1010 тонером</t>
  </si>
  <si>
    <t>замена фотобарабана HpLJ 1010</t>
  </si>
  <si>
    <t>г.Ангарск,                                                         м/р-н32, д3, кв.193</t>
  </si>
  <si>
    <t>№2015/6 от 11.03.2015г.</t>
  </si>
  <si>
    <t>11.03.2015-31.03.2015гг.</t>
  </si>
  <si>
    <t>фанера хвойн.6,5мм</t>
  </si>
  <si>
    <t>саморез 3,5*50/51</t>
  </si>
  <si>
    <t>№2015/7 от 11.03.2014г.</t>
  </si>
  <si>
    <t>эмаль ПФ-115, 20кг</t>
  </si>
  <si>
    <t>грунтовка акрил., 10кг</t>
  </si>
  <si>
    <t>шпатлевка, 15кг</t>
  </si>
  <si>
    <t>№ЧЯ 603 от 10.03.2015г.</t>
  </si>
  <si>
    <t>10.03.2015-10.03.2016гг.</t>
  </si>
  <si>
    <t>№3 от 02.03.2015г.</t>
  </si>
  <si>
    <t>02.03.2015-31.03.2015гг.</t>
  </si>
  <si>
    <t xml:space="preserve">электроды УОНИ-13/55 </t>
  </si>
  <si>
    <t xml:space="preserve">электроды МР-3С </t>
  </si>
  <si>
    <t>№2-т/2015 от 10.03.2015г.</t>
  </si>
  <si>
    <t>10.03.2015-31.12.2015гг.</t>
  </si>
  <si>
    <t>ванна стальная 1,2м</t>
  </si>
  <si>
    <t>унитаз компакт</t>
  </si>
  <si>
    <t>сифон для ванны</t>
  </si>
  <si>
    <t>ООО "ДНС Трейд"</t>
  </si>
  <si>
    <t>г.Иркутск, ул.Розы Люксембург, д.184</t>
  </si>
  <si>
    <t>№Б-00026270 от 13.03.2015г.</t>
  </si>
  <si>
    <t>13.03.2015-31.12.2015гг.</t>
  </si>
  <si>
    <t>кабель соединительный</t>
  </si>
  <si>
    <t>патч-корд UTP</t>
  </si>
  <si>
    <t>кронштейц для ТВ</t>
  </si>
  <si>
    <t>настенная розетка</t>
  </si>
  <si>
    <t>телевизор LED 46*</t>
  </si>
  <si>
    <t>колонки</t>
  </si>
  <si>
    <t>№А-00021450 от 16.03.2015г.</t>
  </si>
  <si>
    <t>16.03.2015-31.12.2015гг.</t>
  </si>
  <si>
    <t>Руководитель  учреждения</t>
  </si>
  <si>
    <t>Кудрявцева С.Г.</t>
  </si>
  <si>
    <t xml:space="preserve">             (подпись)</t>
  </si>
  <si>
    <t xml:space="preserve">Главный бухгалтер </t>
  </si>
  <si>
    <t>Нижник С.С.</t>
  </si>
  <si>
    <t xml:space="preserve">         (подпись)</t>
  </si>
  <si>
    <t>Исполнитель: Крюкова Л.В.</t>
  </si>
  <si>
    <t>"_____"________________ 20____ г.</t>
  </si>
</sst>
</file>

<file path=xl/styles.xml><?xml version="1.0" encoding="utf-8"?>
<styleSheet xmlns="http://schemas.openxmlformats.org/spreadsheetml/2006/main">
  <numFmts count="1">
    <numFmt numFmtId="165" formatCode="0.000"/>
  </numFmts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18">
    <xf numFmtId="0" fontId="0" fillId="0" borderId="0" xfId="0"/>
    <xf numFmtId="4" fontId="2" fillId="0" borderId="1" xfId="1" applyNumberFormat="1" applyFont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2" fillId="0" borderId="5" xfId="1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0" fontId="5" fillId="2" borderId="0" xfId="0" applyFont="1" applyFill="1"/>
    <xf numFmtId="0" fontId="7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2" fillId="0" borderId="9" xfId="1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2" fillId="0" borderId="5" xfId="3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8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2" xfId="2" applyNumberFormat="1" applyFont="1" applyBorder="1" applyAlignment="1">
      <alignment horizontal="center" vertical="center" wrapText="1"/>
    </xf>
    <xf numFmtId="0" fontId="2" fillId="0" borderId="11" xfId="2" applyNumberFormat="1" applyFont="1" applyBorder="1" applyAlignment="1">
      <alignment horizontal="center" vertical="center" wrapText="1"/>
    </xf>
    <xf numFmtId="0" fontId="2" fillId="0" borderId="8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2"/>
  <sheetViews>
    <sheetView tabSelected="1" view="pageBreakPreview" zoomScaleSheetLayoutView="100" workbookViewId="0">
      <selection activeCell="B105" sqref="B105:E105"/>
    </sheetView>
  </sheetViews>
  <sheetFormatPr defaultRowHeight="15"/>
  <cols>
    <col min="1" max="1" width="5.85546875" style="6" customWidth="1"/>
    <col min="2" max="2" width="20.42578125" style="6" customWidth="1"/>
    <col min="3" max="3" width="19.28515625" style="6" customWidth="1"/>
    <col min="4" max="4" width="13" style="6" customWidth="1"/>
    <col min="5" max="5" width="12" style="6" customWidth="1"/>
    <col min="6" max="6" width="19.28515625" style="6" customWidth="1"/>
    <col min="7" max="7" width="12.85546875" style="6" customWidth="1"/>
    <col min="8" max="8" width="11.85546875" style="6" customWidth="1"/>
    <col min="9" max="9" width="16" style="6" customWidth="1"/>
    <col min="10" max="16384" width="9.140625" style="6"/>
  </cols>
  <sheetData>
    <row r="2" spans="1:9">
      <c r="A2" s="92" t="s">
        <v>108</v>
      </c>
      <c r="B2" s="92"/>
      <c r="C2" s="92"/>
      <c r="D2" s="92"/>
      <c r="E2" s="92"/>
    </row>
    <row r="4" spans="1:9" ht="23.25" customHeight="1">
      <c r="A4" s="93" t="s">
        <v>0</v>
      </c>
      <c r="B4" s="93"/>
      <c r="C4" s="93"/>
      <c r="D4" s="93"/>
    </row>
    <row r="6" spans="1:9">
      <c r="A6" s="5" t="s">
        <v>1</v>
      </c>
      <c r="D6" s="99" t="s">
        <v>145</v>
      </c>
      <c r="E6" s="99"/>
      <c r="F6" s="99"/>
      <c r="G6" s="8"/>
      <c r="H6" s="8"/>
      <c r="I6" s="8"/>
    </row>
    <row r="7" spans="1:9" ht="15.75" thickBot="1">
      <c r="C7" s="7"/>
    </row>
    <row r="8" spans="1:9" ht="30.75" customHeight="1" thickBot="1">
      <c r="A8" s="81" t="s">
        <v>2</v>
      </c>
      <c r="B8" s="94" t="s">
        <v>3</v>
      </c>
      <c r="C8" s="95"/>
      <c r="D8" s="96"/>
      <c r="E8" s="97" t="s">
        <v>4</v>
      </c>
      <c r="F8" s="94" t="s">
        <v>5</v>
      </c>
      <c r="G8" s="95"/>
      <c r="H8" s="95"/>
      <c r="I8" s="96"/>
    </row>
    <row r="9" spans="1:9" ht="43.5" customHeight="1" thickBot="1">
      <c r="A9" s="82"/>
      <c r="B9" s="9" t="s">
        <v>6</v>
      </c>
      <c r="C9" s="9" t="s">
        <v>7</v>
      </c>
      <c r="D9" s="10" t="s">
        <v>8</v>
      </c>
      <c r="E9" s="98"/>
      <c r="F9" s="51" t="s">
        <v>9</v>
      </c>
      <c r="G9" s="23" t="s">
        <v>49</v>
      </c>
      <c r="H9" s="51" t="s">
        <v>50</v>
      </c>
      <c r="I9" s="11" t="s">
        <v>51</v>
      </c>
    </row>
    <row r="10" spans="1:9" ht="18" customHeight="1" thickBot="1">
      <c r="A10" s="81">
        <v>1</v>
      </c>
      <c r="B10" s="89" t="s">
        <v>52</v>
      </c>
      <c r="C10" s="89" t="s">
        <v>149</v>
      </c>
      <c r="D10" s="89" t="s">
        <v>159</v>
      </c>
      <c r="E10" s="89" t="s">
        <v>160</v>
      </c>
      <c r="F10" s="13" t="s">
        <v>53</v>
      </c>
      <c r="G10" s="64">
        <v>300</v>
      </c>
      <c r="H10" s="15">
        <f>I10/G10</f>
        <v>22.5</v>
      </c>
      <c r="I10" s="16">
        <v>6750</v>
      </c>
    </row>
    <row r="11" spans="1:9" ht="18" customHeight="1" thickBot="1">
      <c r="A11" s="82"/>
      <c r="B11" s="90"/>
      <c r="C11" s="90"/>
      <c r="D11" s="90"/>
      <c r="E11" s="90"/>
      <c r="F11" s="22" t="s">
        <v>146</v>
      </c>
      <c r="G11" s="64">
        <v>0.8</v>
      </c>
      <c r="H11" s="15">
        <f t="shared" ref="H11:H94" si="0">I11/G11</f>
        <v>660</v>
      </c>
      <c r="I11" s="16">
        <v>528</v>
      </c>
    </row>
    <row r="12" spans="1:9" ht="30" customHeight="1" thickBot="1">
      <c r="A12" s="81">
        <v>2</v>
      </c>
      <c r="B12" s="100" t="s">
        <v>147</v>
      </c>
      <c r="C12" s="100" t="s">
        <v>148</v>
      </c>
      <c r="D12" s="100" t="s">
        <v>161</v>
      </c>
      <c r="E12" s="89" t="s">
        <v>162</v>
      </c>
      <c r="F12" s="53" t="s">
        <v>68</v>
      </c>
      <c r="G12" s="44">
        <v>43.1</v>
      </c>
      <c r="H12" s="15">
        <f t="shared" si="0"/>
        <v>308.05568445475637</v>
      </c>
      <c r="I12" s="46">
        <v>13277.2</v>
      </c>
    </row>
    <row r="13" spans="1:9" ht="30" customHeight="1" thickBot="1">
      <c r="A13" s="85"/>
      <c r="B13" s="101"/>
      <c r="C13" s="101"/>
      <c r="D13" s="101"/>
      <c r="E13" s="90"/>
      <c r="F13" s="53" t="s">
        <v>69</v>
      </c>
      <c r="G13" s="44">
        <v>28.37</v>
      </c>
      <c r="H13" s="15">
        <f t="shared" si="0"/>
        <v>289.41734226295381</v>
      </c>
      <c r="I13" s="46">
        <v>8210.77</v>
      </c>
    </row>
    <row r="14" spans="1:9" ht="30" customHeight="1" thickBot="1">
      <c r="A14" s="82"/>
      <c r="B14" s="102"/>
      <c r="C14" s="102"/>
      <c r="D14" s="102"/>
      <c r="E14" s="91"/>
      <c r="F14" s="17" t="s">
        <v>43</v>
      </c>
      <c r="G14" s="44">
        <v>130</v>
      </c>
      <c r="H14" s="15">
        <f t="shared" si="0"/>
        <v>114.05453846153846</v>
      </c>
      <c r="I14" s="46">
        <v>14827.09</v>
      </c>
    </row>
    <row r="15" spans="1:9" ht="18" customHeight="1" thickBot="1">
      <c r="A15" s="81">
        <v>3</v>
      </c>
      <c r="B15" s="100" t="s">
        <v>150</v>
      </c>
      <c r="C15" s="100" t="s">
        <v>151</v>
      </c>
      <c r="D15" s="100" t="s">
        <v>163</v>
      </c>
      <c r="E15" s="89" t="s">
        <v>165</v>
      </c>
      <c r="F15" s="53" t="s">
        <v>106</v>
      </c>
      <c r="G15" s="44">
        <v>22</v>
      </c>
      <c r="H15" s="15">
        <f t="shared" si="0"/>
        <v>81.818181818181813</v>
      </c>
      <c r="I15" s="46">
        <v>1800</v>
      </c>
    </row>
    <row r="16" spans="1:9" ht="18" customHeight="1" thickBot="1">
      <c r="A16" s="85"/>
      <c r="B16" s="101"/>
      <c r="C16" s="101"/>
      <c r="D16" s="101"/>
      <c r="E16" s="90"/>
      <c r="F16" s="53" t="s">
        <v>122</v>
      </c>
      <c r="G16" s="44">
        <v>88</v>
      </c>
      <c r="H16" s="15">
        <f t="shared" si="0"/>
        <v>172.72727272727272</v>
      </c>
      <c r="I16" s="46">
        <v>15200</v>
      </c>
    </row>
    <row r="17" spans="1:11" ht="18" customHeight="1" thickBot="1">
      <c r="A17" s="82"/>
      <c r="B17" s="102"/>
      <c r="C17" s="102"/>
      <c r="D17" s="102"/>
      <c r="E17" s="91"/>
      <c r="F17" s="17" t="s">
        <v>152</v>
      </c>
      <c r="G17" s="45">
        <v>29.38</v>
      </c>
      <c r="H17" s="15">
        <f t="shared" si="0"/>
        <v>151.81824370319947</v>
      </c>
      <c r="I17" s="16">
        <v>4460.42</v>
      </c>
      <c r="J17" s="27"/>
      <c r="K17" s="27"/>
    </row>
    <row r="18" spans="1:11" ht="15.75" customHeight="1" thickBot="1">
      <c r="A18" s="81">
        <v>4</v>
      </c>
      <c r="B18" s="86" t="s">
        <v>54</v>
      </c>
      <c r="C18" s="89" t="s">
        <v>55</v>
      </c>
      <c r="D18" s="89" t="s">
        <v>166</v>
      </c>
      <c r="E18" s="89" t="s">
        <v>164</v>
      </c>
      <c r="F18" s="12" t="s">
        <v>70</v>
      </c>
      <c r="G18" s="64">
        <v>58.52</v>
      </c>
      <c r="H18" s="15">
        <f t="shared" si="0"/>
        <v>86.124401913875587</v>
      </c>
      <c r="I18" s="16">
        <v>5040</v>
      </c>
      <c r="J18" s="27"/>
      <c r="K18" s="27"/>
    </row>
    <row r="19" spans="1:11" ht="15.75" customHeight="1" thickBot="1">
      <c r="A19" s="85"/>
      <c r="B19" s="87"/>
      <c r="C19" s="90"/>
      <c r="D19" s="90"/>
      <c r="E19" s="90"/>
      <c r="F19" s="12" t="s">
        <v>153</v>
      </c>
      <c r="G19" s="64">
        <v>10.8</v>
      </c>
      <c r="H19" s="15">
        <f t="shared" si="0"/>
        <v>286.66666666666663</v>
      </c>
      <c r="I19" s="16">
        <v>3096</v>
      </c>
      <c r="J19" s="27"/>
      <c r="K19" s="27"/>
    </row>
    <row r="20" spans="1:11" ht="15.75" customHeight="1" thickBot="1">
      <c r="A20" s="85"/>
      <c r="B20" s="87"/>
      <c r="C20" s="90"/>
      <c r="D20" s="90"/>
      <c r="E20" s="90"/>
      <c r="F20" s="50" t="s">
        <v>127</v>
      </c>
      <c r="G20" s="64">
        <v>21.006</v>
      </c>
      <c r="H20" s="15">
        <f t="shared" si="0"/>
        <v>315.63029610587449</v>
      </c>
      <c r="I20" s="16">
        <v>6630.13</v>
      </c>
      <c r="J20" s="27"/>
      <c r="K20" s="27"/>
    </row>
    <row r="21" spans="1:11" ht="15.75" customHeight="1" thickBot="1">
      <c r="A21" s="85"/>
      <c r="B21" s="87"/>
      <c r="C21" s="90"/>
      <c r="D21" s="90"/>
      <c r="E21" s="90"/>
      <c r="F21" s="50" t="s">
        <v>154</v>
      </c>
      <c r="G21" s="67">
        <v>25.92</v>
      </c>
      <c r="H21" s="15">
        <f t="shared" si="0"/>
        <v>161.11111111111111</v>
      </c>
      <c r="I21" s="36">
        <v>4176</v>
      </c>
      <c r="J21" s="27"/>
      <c r="K21" s="27"/>
    </row>
    <row r="22" spans="1:11" ht="19.5" customHeight="1" thickBot="1">
      <c r="A22" s="85"/>
      <c r="B22" s="87"/>
      <c r="C22" s="90"/>
      <c r="D22" s="90"/>
      <c r="E22" s="90"/>
      <c r="F22" s="50" t="s">
        <v>155</v>
      </c>
      <c r="G22" s="67">
        <v>28.8</v>
      </c>
      <c r="H22" s="15">
        <f t="shared" si="0"/>
        <v>147.5</v>
      </c>
      <c r="I22" s="36">
        <v>4248</v>
      </c>
      <c r="J22" s="27"/>
      <c r="K22" s="27"/>
    </row>
    <row r="23" spans="1:11" ht="15.75" thickBot="1">
      <c r="A23" s="81">
        <v>5</v>
      </c>
      <c r="B23" s="86" t="s">
        <v>34</v>
      </c>
      <c r="C23" s="89" t="s">
        <v>35</v>
      </c>
      <c r="D23" s="89" t="s">
        <v>171</v>
      </c>
      <c r="E23" s="89" t="s">
        <v>167</v>
      </c>
      <c r="F23" s="12" t="s">
        <v>119</v>
      </c>
      <c r="G23" s="64">
        <v>21.196999999999999</v>
      </c>
      <c r="H23" s="15">
        <f t="shared" si="0"/>
        <v>188.00018870594897</v>
      </c>
      <c r="I23" s="16">
        <v>3985.04</v>
      </c>
      <c r="J23" s="27"/>
      <c r="K23" s="27"/>
    </row>
    <row r="24" spans="1:11" ht="15.75" thickBot="1">
      <c r="A24" s="85"/>
      <c r="B24" s="87"/>
      <c r="C24" s="90"/>
      <c r="D24" s="90"/>
      <c r="E24" s="90"/>
      <c r="F24" s="12" t="s">
        <v>126</v>
      </c>
      <c r="G24" s="67">
        <v>13.022</v>
      </c>
      <c r="H24" s="15">
        <f t="shared" si="0"/>
        <v>211.50053755183535</v>
      </c>
      <c r="I24" s="36">
        <v>2754.16</v>
      </c>
      <c r="J24" s="27"/>
      <c r="K24" s="27"/>
    </row>
    <row r="25" spans="1:11" ht="15.75" thickBot="1">
      <c r="A25" s="85"/>
      <c r="B25" s="87"/>
      <c r="C25" s="90"/>
      <c r="D25" s="90"/>
      <c r="E25" s="90"/>
      <c r="F25" s="12" t="s">
        <v>121</v>
      </c>
      <c r="G25" s="67">
        <v>5</v>
      </c>
      <c r="H25" s="15">
        <f t="shared" si="0"/>
        <v>51</v>
      </c>
      <c r="I25" s="36">
        <v>255</v>
      </c>
      <c r="J25" s="27"/>
      <c r="K25" s="27"/>
    </row>
    <row r="26" spans="1:11" ht="15.75" thickBot="1">
      <c r="A26" s="85"/>
      <c r="B26" s="87"/>
      <c r="C26" s="90"/>
      <c r="D26" s="90"/>
      <c r="E26" s="90"/>
      <c r="F26" s="12" t="s">
        <v>36</v>
      </c>
      <c r="G26" s="67">
        <v>48.593000000000004</v>
      </c>
      <c r="H26" s="15">
        <f t="shared" si="0"/>
        <v>130.50027781779266</v>
      </c>
      <c r="I26" s="36">
        <v>6341.4</v>
      </c>
      <c r="J26" s="27"/>
      <c r="K26" s="27"/>
    </row>
    <row r="27" spans="1:11" ht="21" customHeight="1" thickBot="1">
      <c r="A27" s="82"/>
      <c r="B27" s="88"/>
      <c r="C27" s="91"/>
      <c r="D27" s="91"/>
      <c r="E27" s="91"/>
      <c r="F27" s="75" t="s">
        <v>42</v>
      </c>
      <c r="G27" s="64">
        <v>1320</v>
      </c>
      <c r="H27" s="15">
        <f t="shared" si="0"/>
        <v>5.77</v>
      </c>
      <c r="I27" s="16">
        <v>7616.4</v>
      </c>
      <c r="J27" s="27"/>
      <c r="K27" s="27"/>
    </row>
    <row r="28" spans="1:11" ht="16.5" customHeight="1" thickBot="1">
      <c r="A28" s="81">
        <v>6</v>
      </c>
      <c r="B28" s="86" t="s">
        <v>44</v>
      </c>
      <c r="C28" s="89" t="s">
        <v>67</v>
      </c>
      <c r="D28" s="89" t="s">
        <v>168</v>
      </c>
      <c r="E28" s="89" t="s">
        <v>169</v>
      </c>
      <c r="F28" s="25" t="s">
        <v>158</v>
      </c>
      <c r="G28" s="64">
        <v>45.7</v>
      </c>
      <c r="H28" s="15">
        <f t="shared" si="0"/>
        <v>85</v>
      </c>
      <c r="I28" s="16">
        <v>3884.5</v>
      </c>
      <c r="J28" s="27"/>
      <c r="K28" s="27"/>
    </row>
    <row r="29" spans="1:11" ht="16.5" customHeight="1" thickBot="1">
      <c r="A29" s="85"/>
      <c r="B29" s="87"/>
      <c r="C29" s="90"/>
      <c r="D29" s="90"/>
      <c r="E29" s="90"/>
      <c r="F29" s="25" t="s">
        <v>38</v>
      </c>
      <c r="G29" s="64">
        <v>76</v>
      </c>
      <c r="H29" s="15">
        <f t="shared" si="0"/>
        <v>40</v>
      </c>
      <c r="I29" s="16">
        <v>3040</v>
      </c>
      <c r="J29" s="27"/>
      <c r="K29" s="27"/>
    </row>
    <row r="30" spans="1:11" ht="16.5" customHeight="1" thickBot="1">
      <c r="A30" s="85"/>
      <c r="B30" s="87"/>
      <c r="C30" s="90"/>
      <c r="D30" s="90"/>
      <c r="E30" s="90"/>
      <c r="F30" s="25" t="s">
        <v>37</v>
      </c>
      <c r="G30" s="64">
        <v>346</v>
      </c>
      <c r="H30" s="15">
        <f t="shared" si="0"/>
        <v>24.520231213872833</v>
      </c>
      <c r="I30" s="16">
        <v>8484</v>
      </c>
      <c r="J30" s="27"/>
      <c r="K30" s="27"/>
    </row>
    <row r="31" spans="1:11" ht="16.5" customHeight="1" thickBot="1">
      <c r="A31" s="85"/>
      <c r="B31" s="87"/>
      <c r="C31" s="90"/>
      <c r="D31" s="90"/>
      <c r="E31" s="90"/>
      <c r="F31" s="25" t="s">
        <v>76</v>
      </c>
      <c r="G31" s="64">
        <v>4.4000000000000004</v>
      </c>
      <c r="H31" s="15">
        <f t="shared" si="0"/>
        <v>119.99999999999999</v>
      </c>
      <c r="I31" s="16">
        <v>528</v>
      </c>
      <c r="J31" s="27"/>
      <c r="K31" s="27"/>
    </row>
    <row r="32" spans="1:11" ht="16.5" customHeight="1" thickBot="1">
      <c r="A32" s="85"/>
      <c r="B32" s="87"/>
      <c r="C32" s="90"/>
      <c r="D32" s="90"/>
      <c r="E32" s="90"/>
      <c r="F32" s="25" t="s">
        <v>86</v>
      </c>
      <c r="G32" s="64">
        <v>3</v>
      </c>
      <c r="H32" s="15">
        <f t="shared" si="0"/>
        <v>266.66666666666669</v>
      </c>
      <c r="I32" s="16">
        <v>800</v>
      </c>
      <c r="J32" s="27"/>
      <c r="K32" s="27"/>
    </row>
    <row r="33" spans="1:11" ht="16.5" customHeight="1" thickBot="1">
      <c r="A33" s="85"/>
      <c r="B33" s="87"/>
      <c r="C33" s="90"/>
      <c r="D33" s="90"/>
      <c r="E33" s="90"/>
      <c r="F33" s="25" t="s">
        <v>40</v>
      </c>
      <c r="G33" s="64">
        <v>132</v>
      </c>
      <c r="H33" s="15">
        <f t="shared" si="0"/>
        <v>33.295454545454547</v>
      </c>
      <c r="I33" s="16">
        <v>4395</v>
      </c>
      <c r="J33" s="27"/>
      <c r="K33" s="27"/>
    </row>
    <row r="34" spans="1:11" ht="16.5" customHeight="1" thickBot="1">
      <c r="A34" s="85"/>
      <c r="B34" s="87"/>
      <c r="C34" s="90"/>
      <c r="D34" s="90"/>
      <c r="E34" s="90"/>
      <c r="F34" s="25" t="s">
        <v>39</v>
      </c>
      <c r="G34" s="65">
        <v>95</v>
      </c>
      <c r="H34" s="15">
        <f t="shared" si="0"/>
        <v>24.778947368421054</v>
      </c>
      <c r="I34" s="18">
        <v>2354</v>
      </c>
      <c r="J34" s="27"/>
      <c r="K34" s="27"/>
    </row>
    <row r="35" spans="1:11" ht="16.5" customHeight="1" thickBot="1">
      <c r="A35" s="85"/>
      <c r="B35" s="87"/>
      <c r="C35" s="90"/>
      <c r="D35" s="90"/>
      <c r="E35" s="90"/>
      <c r="F35" s="25" t="s">
        <v>46</v>
      </c>
      <c r="G35" s="64">
        <v>11</v>
      </c>
      <c r="H35" s="15">
        <f t="shared" si="0"/>
        <v>131.63636363636363</v>
      </c>
      <c r="I35" s="16">
        <v>1448</v>
      </c>
      <c r="J35" s="27"/>
      <c r="K35" s="27"/>
    </row>
    <row r="36" spans="1:11" ht="16.5" customHeight="1" thickBot="1">
      <c r="A36" s="85"/>
      <c r="B36" s="87"/>
      <c r="C36" s="90"/>
      <c r="D36" s="90"/>
      <c r="E36" s="90"/>
      <c r="F36" s="12" t="s">
        <v>77</v>
      </c>
      <c r="G36" s="64">
        <v>3.5</v>
      </c>
      <c r="H36" s="15">
        <f t="shared" si="0"/>
        <v>220</v>
      </c>
      <c r="I36" s="16">
        <v>770</v>
      </c>
      <c r="J36" s="27"/>
      <c r="K36" s="27"/>
    </row>
    <row r="37" spans="1:11" ht="16.5" customHeight="1" thickBot="1">
      <c r="A37" s="85"/>
      <c r="B37" s="87"/>
      <c r="C37" s="90"/>
      <c r="D37" s="90"/>
      <c r="E37" s="90"/>
      <c r="F37" s="30" t="s">
        <v>47</v>
      </c>
      <c r="G37" s="64">
        <v>12.9</v>
      </c>
      <c r="H37" s="15">
        <f t="shared" si="0"/>
        <v>117.24806201550388</v>
      </c>
      <c r="I37" s="16">
        <v>1512.5</v>
      </c>
      <c r="J37" s="27"/>
      <c r="K37" s="27"/>
    </row>
    <row r="38" spans="1:11" ht="16.5" customHeight="1" thickBot="1">
      <c r="A38" s="85"/>
      <c r="B38" s="87"/>
      <c r="C38" s="90"/>
      <c r="D38" s="90"/>
      <c r="E38" s="90"/>
      <c r="F38" s="66" t="s">
        <v>41</v>
      </c>
      <c r="G38" s="64">
        <v>21</v>
      </c>
      <c r="H38" s="15">
        <f t="shared" si="0"/>
        <v>24.047619047619047</v>
      </c>
      <c r="I38" s="16">
        <v>505</v>
      </c>
      <c r="J38" s="27"/>
      <c r="K38" s="27"/>
    </row>
    <row r="39" spans="1:11" ht="16.5" customHeight="1" thickBot="1">
      <c r="A39" s="85"/>
      <c r="B39" s="87"/>
      <c r="C39" s="90"/>
      <c r="D39" s="90"/>
      <c r="E39" s="90"/>
      <c r="F39" s="30" t="s">
        <v>45</v>
      </c>
      <c r="G39" s="65">
        <v>0.5</v>
      </c>
      <c r="H39" s="70">
        <f t="shared" si="0"/>
        <v>120</v>
      </c>
      <c r="I39" s="18">
        <v>60</v>
      </c>
      <c r="J39" s="27"/>
      <c r="K39" s="27"/>
    </row>
    <row r="40" spans="1:11" ht="33.75" customHeight="1" thickBot="1">
      <c r="A40" s="12">
        <v>7</v>
      </c>
      <c r="B40" s="69" t="s">
        <v>156</v>
      </c>
      <c r="C40" s="28" t="s">
        <v>170</v>
      </c>
      <c r="D40" s="63" t="s">
        <v>172</v>
      </c>
      <c r="E40" s="62" t="s">
        <v>173</v>
      </c>
      <c r="F40" s="25" t="s">
        <v>157</v>
      </c>
      <c r="G40" s="64">
        <v>240</v>
      </c>
      <c r="H40" s="68">
        <f t="shared" si="0"/>
        <v>5.98</v>
      </c>
      <c r="I40" s="16">
        <v>1435.2</v>
      </c>
      <c r="J40" s="27"/>
      <c r="K40" s="27"/>
    </row>
    <row r="41" spans="1:11" ht="48" customHeight="1" thickBot="1">
      <c r="A41" s="12">
        <v>8</v>
      </c>
      <c r="B41" s="42" t="s">
        <v>10</v>
      </c>
      <c r="C41" s="24" t="s">
        <v>56</v>
      </c>
      <c r="D41" s="26" t="s">
        <v>130</v>
      </c>
      <c r="E41" s="25" t="s">
        <v>131</v>
      </c>
      <c r="F41" s="30" t="s">
        <v>78</v>
      </c>
      <c r="G41" s="12">
        <v>510</v>
      </c>
      <c r="H41" s="68">
        <f t="shared" si="0"/>
        <v>33</v>
      </c>
      <c r="I41" s="16">
        <v>16830</v>
      </c>
      <c r="J41" s="27"/>
      <c r="K41" s="27"/>
    </row>
    <row r="42" spans="1:11" ht="51.75" thickBot="1">
      <c r="A42" s="49">
        <v>9</v>
      </c>
      <c r="B42" s="58" t="s">
        <v>111</v>
      </c>
      <c r="C42" s="60" t="s">
        <v>112</v>
      </c>
      <c r="D42" s="60" t="s">
        <v>174</v>
      </c>
      <c r="E42" s="60" t="s">
        <v>175</v>
      </c>
      <c r="F42" s="28" t="s">
        <v>110</v>
      </c>
      <c r="G42" s="12">
        <v>25</v>
      </c>
      <c r="H42" s="68">
        <f t="shared" si="0"/>
        <v>68.735200000000006</v>
      </c>
      <c r="I42" s="20">
        <v>1718.38</v>
      </c>
      <c r="J42" s="27"/>
      <c r="K42" s="27"/>
    </row>
    <row r="43" spans="1:11" ht="18" customHeight="1" thickBot="1">
      <c r="A43" s="81">
        <v>10</v>
      </c>
      <c r="B43" s="86" t="s">
        <v>95</v>
      </c>
      <c r="C43" s="89" t="s">
        <v>99</v>
      </c>
      <c r="D43" s="89" t="s">
        <v>181</v>
      </c>
      <c r="E43" s="89" t="s">
        <v>182</v>
      </c>
      <c r="F43" s="12" t="s">
        <v>96</v>
      </c>
      <c r="G43" s="13">
        <v>15</v>
      </c>
      <c r="H43" s="47">
        <f t="shared" si="0"/>
        <v>364</v>
      </c>
      <c r="I43" s="20">
        <v>5460</v>
      </c>
      <c r="J43" s="27"/>
      <c r="K43" s="27"/>
    </row>
    <row r="44" spans="1:11" ht="18" customHeight="1" thickBot="1">
      <c r="A44" s="85"/>
      <c r="B44" s="87"/>
      <c r="C44" s="90"/>
      <c r="D44" s="90"/>
      <c r="E44" s="90"/>
      <c r="F44" s="12" t="s">
        <v>125</v>
      </c>
      <c r="G44" s="13">
        <v>18</v>
      </c>
      <c r="H44" s="16">
        <f t="shared" si="0"/>
        <v>364</v>
      </c>
      <c r="I44" s="20">
        <v>6552</v>
      </c>
      <c r="J44" s="27"/>
      <c r="K44" s="27"/>
    </row>
    <row r="45" spans="1:11" ht="18" customHeight="1" thickBot="1">
      <c r="A45" s="85"/>
      <c r="B45" s="87"/>
      <c r="C45" s="90"/>
      <c r="D45" s="90"/>
      <c r="E45" s="90"/>
      <c r="F45" s="12" t="s">
        <v>183</v>
      </c>
      <c r="G45" s="13">
        <v>20</v>
      </c>
      <c r="H45" s="16">
        <f t="shared" si="0"/>
        <v>55</v>
      </c>
      <c r="I45" s="20">
        <v>1100</v>
      </c>
      <c r="J45" s="27"/>
      <c r="K45" s="27"/>
    </row>
    <row r="46" spans="1:11" ht="18" customHeight="1" thickBot="1">
      <c r="A46" s="85"/>
      <c r="B46" s="87"/>
      <c r="C46" s="90"/>
      <c r="D46" s="90"/>
      <c r="E46" s="90"/>
      <c r="F46" s="12" t="s">
        <v>184</v>
      </c>
      <c r="G46" s="13">
        <v>10</v>
      </c>
      <c r="H46" s="16">
        <f t="shared" si="0"/>
        <v>14</v>
      </c>
      <c r="I46" s="20">
        <v>140</v>
      </c>
      <c r="J46" s="27"/>
      <c r="K46" s="27"/>
    </row>
    <row r="47" spans="1:11" ht="18" customHeight="1" thickBot="1">
      <c r="A47" s="85"/>
      <c r="B47" s="87"/>
      <c r="C47" s="90"/>
      <c r="D47" s="90"/>
      <c r="E47" s="90"/>
      <c r="F47" s="12" t="s">
        <v>185</v>
      </c>
      <c r="G47" s="13">
        <v>5</v>
      </c>
      <c r="H47" s="16">
        <f t="shared" si="0"/>
        <v>14</v>
      </c>
      <c r="I47" s="20">
        <v>70</v>
      </c>
      <c r="J47" s="27"/>
      <c r="K47" s="27"/>
    </row>
    <row r="48" spans="1:11" ht="18" customHeight="1" thickBot="1">
      <c r="A48" s="85"/>
      <c r="B48" s="87"/>
      <c r="C48" s="90"/>
      <c r="D48" s="90"/>
      <c r="E48" s="90"/>
      <c r="F48" s="12" t="s">
        <v>186</v>
      </c>
      <c r="G48" s="13">
        <v>5</v>
      </c>
      <c r="H48" s="16">
        <f t="shared" si="0"/>
        <v>7</v>
      </c>
      <c r="I48" s="20">
        <v>35</v>
      </c>
      <c r="J48" s="27"/>
      <c r="K48" s="27"/>
    </row>
    <row r="49" spans="1:11" ht="18" customHeight="1" thickBot="1">
      <c r="A49" s="85"/>
      <c r="B49" s="87"/>
      <c r="C49" s="90"/>
      <c r="D49" s="90"/>
      <c r="E49" s="90"/>
      <c r="F49" s="57" t="s">
        <v>187</v>
      </c>
      <c r="G49" s="14">
        <v>5</v>
      </c>
      <c r="H49" s="18">
        <f t="shared" si="0"/>
        <v>7</v>
      </c>
      <c r="I49" s="19">
        <v>35</v>
      </c>
      <c r="J49" s="27"/>
      <c r="K49" s="27"/>
    </row>
    <row r="50" spans="1:11" ht="18" customHeight="1" thickBot="1">
      <c r="A50" s="82"/>
      <c r="B50" s="88"/>
      <c r="C50" s="91"/>
      <c r="D50" s="91"/>
      <c r="E50" s="91"/>
      <c r="F50" s="12" t="s">
        <v>188</v>
      </c>
      <c r="G50" s="13">
        <v>10</v>
      </c>
      <c r="H50" s="47">
        <f t="shared" si="0"/>
        <v>14</v>
      </c>
      <c r="I50" s="20">
        <v>140</v>
      </c>
      <c r="J50" s="27"/>
      <c r="K50" s="27"/>
    </row>
    <row r="51" spans="1:11" ht="39" thickBot="1">
      <c r="A51" s="56">
        <v>11</v>
      </c>
      <c r="B51" s="48" t="s">
        <v>113</v>
      </c>
      <c r="C51" s="55" t="s">
        <v>114</v>
      </c>
      <c r="D51" s="43" t="s">
        <v>189</v>
      </c>
      <c r="E51" s="55" t="s">
        <v>190</v>
      </c>
      <c r="F51" s="59" t="s">
        <v>191</v>
      </c>
      <c r="G51" s="33">
        <v>110</v>
      </c>
      <c r="H51" s="47">
        <f t="shared" si="0"/>
        <v>35</v>
      </c>
      <c r="I51" s="34">
        <v>3850</v>
      </c>
      <c r="J51" s="27"/>
      <c r="K51" s="27"/>
    </row>
    <row r="52" spans="1:11" ht="26.25" thickBot="1">
      <c r="A52" s="12">
        <v>12</v>
      </c>
      <c r="B52" s="42" t="s">
        <v>192</v>
      </c>
      <c r="C52" s="24" t="s">
        <v>193</v>
      </c>
      <c r="D52" s="24" t="s">
        <v>194</v>
      </c>
      <c r="E52" s="24" t="s">
        <v>195</v>
      </c>
      <c r="F52" s="28" t="s">
        <v>196</v>
      </c>
      <c r="G52" s="13">
        <v>4</v>
      </c>
      <c r="H52" s="16">
        <f t="shared" si="0"/>
        <v>550</v>
      </c>
      <c r="I52" s="20">
        <v>2200</v>
      </c>
      <c r="J52" s="27"/>
      <c r="K52" s="27"/>
    </row>
    <row r="53" spans="1:11" ht="16.5" customHeight="1" thickBot="1">
      <c r="A53" s="81">
        <v>13</v>
      </c>
      <c r="B53" s="77" t="s">
        <v>197</v>
      </c>
      <c r="C53" s="79" t="s">
        <v>198</v>
      </c>
      <c r="D53" s="79" t="s">
        <v>199</v>
      </c>
      <c r="E53" s="79" t="s">
        <v>200</v>
      </c>
      <c r="F53" s="28" t="s">
        <v>201</v>
      </c>
      <c r="G53" s="13">
        <v>2</v>
      </c>
      <c r="H53" s="16">
        <f t="shared" si="0"/>
        <v>1530</v>
      </c>
      <c r="I53" s="20">
        <v>3060</v>
      </c>
      <c r="J53" s="27"/>
      <c r="K53" s="27"/>
    </row>
    <row r="54" spans="1:11" ht="16.5" customHeight="1" thickBot="1">
      <c r="A54" s="85"/>
      <c r="B54" s="84"/>
      <c r="C54" s="83"/>
      <c r="D54" s="83"/>
      <c r="E54" s="83"/>
      <c r="F54" s="28" t="s">
        <v>202</v>
      </c>
      <c r="G54" s="13">
        <v>3</v>
      </c>
      <c r="H54" s="16">
        <f t="shared" si="0"/>
        <v>471</v>
      </c>
      <c r="I54" s="20">
        <v>1413</v>
      </c>
      <c r="J54" s="27"/>
      <c r="K54" s="27"/>
    </row>
    <row r="55" spans="1:11" ht="16.5" customHeight="1" thickBot="1">
      <c r="A55" s="85"/>
      <c r="B55" s="84"/>
      <c r="C55" s="83"/>
      <c r="D55" s="83"/>
      <c r="E55" s="83"/>
      <c r="F55" s="28" t="s">
        <v>203</v>
      </c>
      <c r="G55" s="13">
        <v>2</v>
      </c>
      <c r="H55" s="16">
        <f t="shared" si="0"/>
        <v>94.2</v>
      </c>
      <c r="I55" s="20">
        <v>188.4</v>
      </c>
      <c r="J55" s="27"/>
      <c r="K55" s="27"/>
    </row>
    <row r="56" spans="1:11" ht="16.5" customHeight="1" thickBot="1">
      <c r="A56" s="82"/>
      <c r="B56" s="78"/>
      <c r="C56" s="80"/>
      <c r="D56" s="80"/>
      <c r="E56" s="80"/>
      <c r="F56" s="28" t="s">
        <v>204</v>
      </c>
      <c r="G56" s="13">
        <v>35</v>
      </c>
      <c r="H56" s="16">
        <f t="shared" si="0"/>
        <v>30.516571428571428</v>
      </c>
      <c r="I56" s="20">
        <v>1068.08</v>
      </c>
      <c r="J56" s="27"/>
      <c r="K56" s="27"/>
    </row>
    <row r="57" spans="1:11" ht="26.25" customHeight="1" thickBot="1">
      <c r="A57" s="81">
        <v>14</v>
      </c>
      <c r="B57" s="77" t="s">
        <v>94</v>
      </c>
      <c r="C57" s="79" t="s">
        <v>212</v>
      </c>
      <c r="D57" s="79" t="s">
        <v>213</v>
      </c>
      <c r="E57" s="79" t="s">
        <v>214</v>
      </c>
      <c r="F57" s="61" t="s">
        <v>215</v>
      </c>
      <c r="G57" s="35">
        <v>28</v>
      </c>
      <c r="H57" s="16">
        <f t="shared" si="0"/>
        <v>650</v>
      </c>
      <c r="I57" s="31">
        <v>18200</v>
      </c>
      <c r="J57" s="27"/>
      <c r="K57" s="27"/>
    </row>
    <row r="58" spans="1:11" ht="15.75" thickBot="1">
      <c r="A58" s="85"/>
      <c r="B58" s="84"/>
      <c r="C58" s="83"/>
      <c r="D58" s="80"/>
      <c r="E58" s="80"/>
      <c r="F58" s="61" t="s">
        <v>216</v>
      </c>
      <c r="G58" s="35">
        <v>1000</v>
      </c>
      <c r="H58" s="16">
        <f t="shared" si="0"/>
        <v>0.54</v>
      </c>
      <c r="I58" s="31">
        <v>540</v>
      </c>
      <c r="J58" s="27"/>
      <c r="K58" s="27"/>
    </row>
    <row r="59" spans="1:11" ht="15.75" thickBot="1">
      <c r="A59" s="85"/>
      <c r="B59" s="84"/>
      <c r="C59" s="83"/>
      <c r="D59" s="79" t="s">
        <v>217</v>
      </c>
      <c r="E59" s="79" t="s">
        <v>190</v>
      </c>
      <c r="F59" s="61" t="s">
        <v>218</v>
      </c>
      <c r="G59" s="35">
        <v>2</v>
      </c>
      <c r="H59" s="16">
        <f t="shared" si="0"/>
        <v>2600</v>
      </c>
      <c r="I59" s="31">
        <v>5200</v>
      </c>
      <c r="J59" s="27"/>
      <c r="K59" s="27"/>
    </row>
    <row r="60" spans="1:11" ht="16.5" customHeight="1" thickBot="1">
      <c r="A60" s="85"/>
      <c r="B60" s="84"/>
      <c r="C60" s="83"/>
      <c r="D60" s="83"/>
      <c r="E60" s="83"/>
      <c r="F60" s="61" t="s">
        <v>219</v>
      </c>
      <c r="G60" s="35">
        <v>2</v>
      </c>
      <c r="H60" s="16">
        <f t="shared" si="0"/>
        <v>490</v>
      </c>
      <c r="I60" s="31">
        <v>980</v>
      </c>
      <c r="J60" s="27"/>
      <c r="K60" s="27"/>
    </row>
    <row r="61" spans="1:11" ht="15.75" thickBot="1">
      <c r="A61" s="82"/>
      <c r="B61" s="78"/>
      <c r="C61" s="80"/>
      <c r="D61" s="80"/>
      <c r="E61" s="80"/>
      <c r="F61" s="61" t="s">
        <v>220</v>
      </c>
      <c r="G61" s="35">
        <v>3</v>
      </c>
      <c r="H61" s="16">
        <f t="shared" si="0"/>
        <v>295</v>
      </c>
      <c r="I61" s="31">
        <v>885</v>
      </c>
      <c r="J61" s="27"/>
      <c r="K61" s="27"/>
    </row>
    <row r="62" spans="1:11" ht="26.25" thickBot="1">
      <c r="A62" s="81">
        <v>15</v>
      </c>
      <c r="B62" s="77" t="s">
        <v>117</v>
      </c>
      <c r="C62" s="79" t="s">
        <v>118</v>
      </c>
      <c r="D62" s="79" t="s">
        <v>223</v>
      </c>
      <c r="E62" s="79" t="s">
        <v>224</v>
      </c>
      <c r="F62" s="72" t="s">
        <v>225</v>
      </c>
      <c r="G62" s="35">
        <v>165</v>
      </c>
      <c r="H62" s="16">
        <f t="shared" si="0"/>
        <v>59.070787878787883</v>
      </c>
      <c r="I62" s="31">
        <v>9746.68</v>
      </c>
      <c r="J62" s="27"/>
      <c r="K62" s="27"/>
    </row>
    <row r="63" spans="1:11" ht="15.75" thickBot="1">
      <c r="A63" s="82"/>
      <c r="B63" s="78"/>
      <c r="C63" s="80"/>
      <c r="D63" s="80"/>
      <c r="E63" s="80"/>
      <c r="F63" s="72" t="s">
        <v>226</v>
      </c>
      <c r="G63" s="35">
        <v>100</v>
      </c>
      <c r="H63" s="16">
        <f t="shared" si="0"/>
        <v>67.897199999999998</v>
      </c>
      <c r="I63" s="31">
        <v>6789.72</v>
      </c>
      <c r="J63" s="27"/>
      <c r="K63" s="27"/>
    </row>
    <row r="64" spans="1:11" ht="15.75" thickBot="1">
      <c r="A64" s="81">
        <v>16</v>
      </c>
      <c r="B64" s="77" t="s">
        <v>98</v>
      </c>
      <c r="C64" s="79" t="s">
        <v>100</v>
      </c>
      <c r="D64" s="79" t="s">
        <v>227</v>
      </c>
      <c r="E64" s="79" t="s">
        <v>228</v>
      </c>
      <c r="F64" s="72" t="s">
        <v>229</v>
      </c>
      <c r="G64" s="35">
        <v>1</v>
      </c>
      <c r="H64" s="16">
        <f t="shared" si="0"/>
        <v>5100</v>
      </c>
      <c r="I64" s="31">
        <v>5100</v>
      </c>
      <c r="J64" s="27"/>
      <c r="K64" s="27"/>
    </row>
    <row r="65" spans="1:11" ht="15.75" thickBot="1">
      <c r="A65" s="85"/>
      <c r="B65" s="84"/>
      <c r="C65" s="83"/>
      <c r="D65" s="83"/>
      <c r="E65" s="83"/>
      <c r="F65" s="72" t="s">
        <v>230</v>
      </c>
      <c r="G65" s="35">
        <v>1</v>
      </c>
      <c r="H65" s="16">
        <f t="shared" si="0"/>
        <v>2995</v>
      </c>
      <c r="I65" s="31">
        <v>2995</v>
      </c>
      <c r="J65" s="27"/>
      <c r="K65" s="27"/>
    </row>
    <row r="66" spans="1:11" ht="15.75" thickBot="1">
      <c r="A66" s="82"/>
      <c r="B66" s="78"/>
      <c r="C66" s="80"/>
      <c r="D66" s="80"/>
      <c r="E66" s="80"/>
      <c r="F66" s="72" t="s">
        <v>231</v>
      </c>
      <c r="G66" s="35">
        <v>1</v>
      </c>
      <c r="H66" s="16">
        <f t="shared" si="0"/>
        <v>267</v>
      </c>
      <c r="I66" s="31">
        <v>267</v>
      </c>
      <c r="J66" s="27"/>
      <c r="K66" s="27"/>
    </row>
    <row r="67" spans="1:11" ht="26.25" thickBot="1">
      <c r="A67" s="81">
        <v>17</v>
      </c>
      <c r="B67" s="77" t="s">
        <v>232</v>
      </c>
      <c r="C67" s="79" t="s">
        <v>233</v>
      </c>
      <c r="D67" s="79" t="s">
        <v>234</v>
      </c>
      <c r="E67" s="79" t="s">
        <v>235</v>
      </c>
      <c r="F67" s="72" t="s">
        <v>236</v>
      </c>
      <c r="G67" s="35">
        <v>1</v>
      </c>
      <c r="H67" s="16">
        <f t="shared" si="0"/>
        <v>450</v>
      </c>
      <c r="I67" s="31">
        <v>450</v>
      </c>
      <c r="J67" s="27"/>
      <c r="K67" s="27"/>
    </row>
    <row r="68" spans="1:11" ht="15.75" thickBot="1">
      <c r="A68" s="85"/>
      <c r="B68" s="84"/>
      <c r="C68" s="83"/>
      <c r="D68" s="83"/>
      <c r="E68" s="83"/>
      <c r="F68" s="72" t="s">
        <v>237</v>
      </c>
      <c r="G68" s="35">
        <v>1</v>
      </c>
      <c r="H68" s="16">
        <f t="shared" si="0"/>
        <v>750</v>
      </c>
      <c r="I68" s="31">
        <v>750</v>
      </c>
      <c r="J68" s="27"/>
      <c r="K68" s="27"/>
    </row>
    <row r="69" spans="1:11" ht="15.75" thickBot="1">
      <c r="A69" s="85"/>
      <c r="B69" s="84"/>
      <c r="C69" s="83"/>
      <c r="D69" s="83"/>
      <c r="E69" s="83"/>
      <c r="F69" s="72" t="s">
        <v>238</v>
      </c>
      <c r="G69" s="35">
        <v>1</v>
      </c>
      <c r="H69" s="16">
        <f t="shared" si="0"/>
        <v>1290</v>
      </c>
      <c r="I69" s="31">
        <v>1290</v>
      </c>
      <c r="J69" s="27"/>
      <c r="K69" s="27"/>
    </row>
    <row r="70" spans="1:11" ht="15.75" thickBot="1">
      <c r="A70" s="85"/>
      <c r="B70" s="84"/>
      <c r="C70" s="83"/>
      <c r="D70" s="83"/>
      <c r="E70" s="83"/>
      <c r="F70" s="72" t="s">
        <v>239</v>
      </c>
      <c r="G70" s="35">
        <v>1</v>
      </c>
      <c r="H70" s="16">
        <f t="shared" si="0"/>
        <v>80</v>
      </c>
      <c r="I70" s="31">
        <v>80</v>
      </c>
      <c r="J70" s="27"/>
      <c r="K70" s="27"/>
    </row>
    <row r="71" spans="1:11" ht="15.75" thickBot="1">
      <c r="A71" s="85"/>
      <c r="B71" s="84"/>
      <c r="C71" s="83"/>
      <c r="D71" s="83"/>
      <c r="E71" s="83"/>
      <c r="F71" s="72" t="s">
        <v>240</v>
      </c>
      <c r="G71" s="35">
        <v>1</v>
      </c>
      <c r="H71" s="16">
        <f t="shared" si="0"/>
        <v>20150</v>
      </c>
      <c r="I71" s="31">
        <v>20150</v>
      </c>
      <c r="J71" s="27"/>
      <c r="K71" s="27"/>
    </row>
    <row r="72" spans="1:11" ht="15.75" thickBot="1">
      <c r="A72" s="85"/>
      <c r="B72" s="84"/>
      <c r="C72" s="83"/>
      <c r="D72" s="83"/>
      <c r="E72" s="83"/>
      <c r="F72" s="72" t="s">
        <v>241</v>
      </c>
      <c r="G72" s="35">
        <v>1</v>
      </c>
      <c r="H72" s="16">
        <f t="shared" si="0"/>
        <v>950</v>
      </c>
      <c r="I72" s="31">
        <v>950</v>
      </c>
      <c r="J72" s="27"/>
      <c r="K72" s="27"/>
    </row>
    <row r="73" spans="1:11" ht="15.75" thickBot="1">
      <c r="A73" s="85"/>
      <c r="B73" s="84"/>
      <c r="C73" s="83"/>
      <c r="D73" s="80"/>
      <c r="E73" s="80"/>
      <c r="F73" s="72" t="s">
        <v>123</v>
      </c>
      <c r="G73" s="35">
        <v>1</v>
      </c>
      <c r="H73" s="16">
        <f t="shared" si="0"/>
        <v>450</v>
      </c>
      <c r="I73" s="31">
        <v>450</v>
      </c>
      <c r="J73" s="27"/>
      <c r="K73" s="27"/>
    </row>
    <row r="74" spans="1:11" ht="39" thickBot="1">
      <c r="A74" s="82"/>
      <c r="B74" s="78"/>
      <c r="C74" s="80"/>
      <c r="D74" s="71" t="s">
        <v>242</v>
      </c>
      <c r="E74" s="71" t="s">
        <v>243</v>
      </c>
      <c r="F74" s="72" t="s">
        <v>124</v>
      </c>
      <c r="G74" s="35">
        <v>1</v>
      </c>
      <c r="H74" s="16">
        <f t="shared" si="0"/>
        <v>12990</v>
      </c>
      <c r="I74" s="31">
        <v>12990</v>
      </c>
      <c r="J74" s="27"/>
      <c r="K74" s="27"/>
    </row>
    <row r="75" spans="1:11" ht="26.25" customHeight="1" thickBot="1">
      <c r="A75" s="12">
        <v>18</v>
      </c>
      <c r="B75" s="54" t="s">
        <v>11</v>
      </c>
      <c r="C75" s="55" t="s">
        <v>57</v>
      </c>
      <c r="D75" s="55" t="s">
        <v>12</v>
      </c>
      <c r="E75" s="55" t="s">
        <v>132</v>
      </c>
      <c r="F75" s="24" t="s">
        <v>13</v>
      </c>
      <c r="G75" s="13">
        <v>3</v>
      </c>
      <c r="H75" s="16">
        <f t="shared" si="0"/>
        <v>350</v>
      </c>
      <c r="I75" s="20">
        <v>1050</v>
      </c>
      <c r="J75" s="27"/>
      <c r="K75" s="27"/>
    </row>
    <row r="76" spans="1:11" ht="39" thickBot="1">
      <c r="A76" s="52">
        <v>19</v>
      </c>
      <c r="B76" s="42" t="s">
        <v>30</v>
      </c>
      <c r="C76" s="24" t="s">
        <v>65</v>
      </c>
      <c r="D76" s="26" t="s">
        <v>85</v>
      </c>
      <c r="E76" s="25" t="s">
        <v>132</v>
      </c>
      <c r="F76" s="24" t="s">
        <v>31</v>
      </c>
      <c r="G76" s="14">
        <v>35</v>
      </c>
      <c r="H76" s="16">
        <f t="shared" si="0"/>
        <v>30.5</v>
      </c>
      <c r="I76" s="19">
        <v>1067.5</v>
      </c>
      <c r="J76" s="27"/>
      <c r="K76" s="27"/>
    </row>
    <row r="77" spans="1:11" ht="39" customHeight="1" thickBot="1">
      <c r="A77" s="12">
        <v>20</v>
      </c>
      <c r="B77" s="42" t="s">
        <v>23</v>
      </c>
      <c r="C77" s="24" t="s">
        <v>62</v>
      </c>
      <c r="D77" s="26" t="s">
        <v>24</v>
      </c>
      <c r="E77" s="25" t="s">
        <v>133</v>
      </c>
      <c r="F77" s="25" t="s">
        <v>25</v>
      </c>
      <c r="G77" s="24">
        <v>1</v>
      </c>
      <c r="H77" s="16">
        <f t="shared" si="0"/>
        <v>3539.1</v>
      </c>
      <c r="I77" s="1">
        <v>3539.1</v>
      </c>
      <c r="J77" s="27"/>
      <c r="K77" s="27"/>
    </row>
    <row r="78" spans="1:11" ht="39" customHeight="1" thickBot="1">
      <c r="A78" s="12">
        <v>21</v>
      </c>
      <c r="B78" s="42" t="s">
        <v>28</v>
      </c>
      <c r="C78" s="24" t="s">
        <v>64</v>
      </c>
      <c r="D78" s="26" t="s">
        <v>74</v>
      </c>
      <c r="E78" s="25" t="s">
        <v>132</v>
      </c>
      <c r="F78" s="25" t="s">
        <v>29</v>
      </c>
      <c r="G78" s="24">
        <f>4089+12111+23041</f>
        <v>39241</v>
      </c>
      <c r="H78" s="16">
        <f t="shared" si="0"/>
        <v>1.5701931653117911</v>
      </c>
      <c r="I78" s="1">
        <v>61615.95</v>
      </c>
      <c r="J78" s="29"/>
      <c r="K78" s="27"/>
    </row>
    <row r="79" spans="1:11" ht="39" customHeight="1" thickBot="1">
      <c r="A79" s="74">
        <v>22</v>
      </c>
      <c r="B79" s="76" t="s">
        <v>26</v>
      </c>
      <c r="C79" s="73" t="s">
        <v>63</v>
      </c>
      <c r="D79" s="26" t="s">
        <v>134</v>
      </c>
      <c r="E79" s="25" t="s">
        <v>131</v>
      </c>
      <c r="F79" s="25" t="s">
        <v>27</v>
      </c>
      <c r="G79" s="24">
        <v>33</v>
      </c>
      <c r="H79" s="16">
        <f t="shared" si="0"/>
        <v>219.55</v>
      </c>
      <c r="I79" s="1">
        <f>5927.85+1317.3</f>
        <v>7245.1500000000005</v>
      </c>
      <c r="J79" s="29"/>
      <c r="K79" s="27"/>
    </row>
    <row r="80" spans="1:11" ht="39" customHeight="1" thickBot="1">
      <c r="A80" s="12">
        <v>23</v>
      </c>
      <c r="B80" s="42" t="s">
        <v>17</v>
      </c>
      <c r="C80" s="24" t="s">
        <v>59</v>
      </c>
      <c r="D80" s="26" t="s">
        <v>84</v>
      </c>
      <c r="E80" s="25" t="s">
        <v>132</v>
      </c>
      <c r="F80" s="25" t="s">
        <v>18</v>
      </c>
      <c r="G80" s="3">
        <v>1</v>
      </c>
      <c r="H80" s="16">
        <f t="shared" si="0"/>
        <v>2755</v>
      </c>
      <c r="I80" s="4">
        <v>2755</v>
      </c>
      <c r="J80" s="27"/>
      <c r="K80" s="27"/>
    </row>
    <row r="81" spans="1:11" ht="15.75" customHeight="1" thickBot="1">
      <c r="A81" s="81">
        <v>24</v>
      </c>
      <c r="B81" s="77" t="s">
        <v>32</v>
      </c>
      <c r="C81" s="79" t="s">
        <v>66</v>
      </c>
      <c r="D81" s="79" t="s">
        <v>135</v>
      </c>
      <c r="E81" s="79" t="s">
        <v>131</v>
      </c>
      <c r="F81" s="25" t="s">
        <v>71</v>
      </c>
      <c r="G81" s="3">
        <v>1</v>
      </c>
      <c r="H81" s="16">
        <f t="shared" si="0"/>
        <v>4561.5600000000004</v>
      </c>
      <c r="I81" s="21">
        <v>4561.5600000000004</v>
      </c>
      <c r="J81" s="27"/>
      <c r="K81" s="27"/>
    </row>
    <row r="82" spans="1:11" ht="39" customHeight="1" thickBot="1">
      <c r="A82" s="82"/>
      <c r="B82" s="78"/>
      <c r="C82" s="80"/>
      <c r="D82" s="80"/>
      <c r="E82" s="80"/>
      <c r="F82" s="24" t="s">
        <v>33</v>
      </c>
      <c r="G82" s="24">
        <v>1</v>
      </c>
      <c r="H82" s="16">
        <f t="shared" si="0"/>
        <v>539.02</v>
      </c>
      <c r="I82" s="2">
        <v>539.02</v>
      </c>
      <c r="J82" s="27"/>
      <c r="K82" s="27"/>
    </row>
    <row r="83" spans="1:11" ht="15.75" customHeight="1" thickBot="1">
      <c r="A83" s="81">
        <v>25</v>
      </c>
      <c r="B83" s="77" t="s">
        <v>20</v>
      </c>
      <c r="C83" s="79" t="s">
        <v>61</v>
      </c>
      <c r="D83" s="79" t="s">
        <v>21</v>
      </c>
      <c r="E83" s="79" t="s">
        <v>132</v>
      </c>
      <c r="F83" s="24" t="s">
        <v>22</v>
      </c>
      <c r="G83" s="24">
        <v>488.64210000000003</v>
      </c>
      <c r="H83" s="16">
        <f t="shared" si="0"/>
        <v>790.81243716003996</v>
      </c>
      <c r="I83" s="2">
        <v>386424.25</v>
      </c>
      <c r="J83" s="29"/>
      <c r="K83" s="27"/>
    </row>
    <row r="84" spans="1:11" ht="15.75" thickBot="1">
      <c r="A84" s="82"/>
      <c r="B84" s="78"/>
      <c r="C84" s="80"/>
      <c r="D84" s="80"/>
      <c r="E84" s="80"/>
      <c r="F84" s="24" t="s">
        <v>79</v>
      </c>
      <c r="G84" s="14">
        <v>893.51430000000005</v>
      </c>
      <c r="H84" s="16">
        <f t="shared" si="0"/>
        <v>12.720378397973038</v>
      </c>
      <c r="I84" s="1">
        <v>11365.84</v>
      </c>
      <c r="J84" s="29"/>
      <c r="K84" s="27"/>
    </row>
    <row r="85" spans="1:11" ht="15.75" customHeight="1" thickBot="1">
      <c r="A85" s="81">
        <v>26</v>
      </c>
      <c r="B85" s="77" t="s">
        <v>19</v>
      </c>
      <c r="C85" s="79" t="s">
        <v>60</v>
      </c>
      <c r="D85" s="79" t="s">
        <v>136</v>
      </c>
      <c r="E85" s="79" t="s">
        <v>132</v>
      </c>
      <c r="F85" s="24" t="s">
        <v>81</v>
      </c>
      <c r="G85" s="13">
        <f>695+297</f>
        <v>992</v>
      </c>
      <c r="H85" s="16">
        <f t="shared" si="0"/>
        <v>15.399002016129032</v>
      </c>
      <c r="I85" s="20">
        <f>10702.31+4573.5</f>
        <v>15275.81</v>
      </c>
      <c r="J85" s="29"/>
      <c r="K85" s="27"/>
    </row>
    <row r="86" spans="1:11" ht="26.25" thickBot="1">
      <c r="A86" s="82"/>
      <c r="B86" s="78"/>
      <c r="C86" s="80"/>
      <c r="D86" s="80"/>
      <c r="E86" s="80"/>
      <c r="F86" s="24" t="s">
        <v>80</v>
      </c>
      <c r="G86" s="13">
        <f>803+968</f>
        <v>1771</v>
      </c>
      <c r="H86" s="16">
        <f t="shared" si="0"/>
        <v>15.493399209486167</v>
      </c>
      <c r="I86" s="20">
        <f>12441.2+14997.61</f>
        <v>27438.81</v>
      </c>
      <c r="J86" s="27"/>
      <c r="K86" s="27"/>
    </row>
    <row r="87" spans="1:11" ht="26.25" thickBot="1">
      <c r="A87" s="81">
        <v>27</v>
      </c>
      <c r="B87" s="77" t="s">
        <v>97</v>
      </c>
      <c r="C87" s="79" t="s">
        <v>104</v>
      </c>
      <c r="D87" s="79" t="s">
        <v>207</v>
      </c>
      <c r="E87" s="79" t="s">
        <v>208</v>
      </c>
      <c r="F87" s="25" t="s">
        <v>209</v>
      </c>
      <c r="G87" s="24">
        <v>1</v>
      </c>
      <c r="H87" s="16">
        <f t="shared" si="0"/>
        <v>310</v>
      </c>
      <c r="I87" s="1">
        <v>310</v>
      </c>
      <c r="J87" s="27"/>
      <c r="K87" s="27"/>
    </row>
    <row r="88" spans="1:11" ht="26.25" thickBot="1">
      <c r="A88" s="85"/>
      <c r="B88" s="84"/>
      <c r="C88" s="83"/>
      <c r="D88" s="83"/>
      <c r="E88" s="83"/>
      <c r="F88" s="25" t="s">
        <v>210</v>
      </c>
      <c r="G88" s="24">
        <v>8</v>
      </c>
      <c r="H88" s="16">
        <f t="shared" si="0"/>
        <v>320</v>
      </c>
      <c r="I88" s="2">
        <v>2560</v>
      </c>
      <c r="J88" s="27"/>
      <c r="K88" s="27"/>
    </row>
    <row r="89" spans="1:11" ht="26.25" thickBot="1">
      <c r="A89" s="85"/>
      <c r="B89" s="84"/>
      <c r="C89" s="83"/>
      <c r="D89" s="83"/>
      <c r="E89" s="83"/>
      <c r="F89" s="25" t="s">
        <v>211</v>
      </c>
      <c r="G89" s="24">
        <v>4</v>
      </c>
      <c r="H89" s="16">
        <f t="shared" si="0"/>
        <v>240</v>
      </c>
      <c r="I89" s="2">
        <v>960</v>
      </c>
      <c r="J89" s="27"/>
      <c r="K89" s="27"/>
    </row>
    <row r="90" spans="1:11" ht="39" thickBot="1">
      <c r="A90" s="82"/>
      <c r="B90" s="78"/>
      <c r="C90" s="80"/>
      <c r="D90" s="80"/>
      <c r="E90" s="80"/>
      <c r="F90" s="25" t="s">
        <v>120</v>
      </c>
      <c r="G90" s="24">
        <v>4</v>
      </c>
      <c r="H90" s="16">
        <f t="shared" si="0"/>
        <v>200</v>
      </c>
      <c r="I90" s="2">
        <v>800</v>
      </c>
      <c r="J90" s="27"/>
      <c r="K90" s="27"/>
    </row>
    <row r="91" spans="1:11" ht="54" customHeight="1" thickBot="1">
      <c r="A91" s="56">
        <v>28</v>
      </c>
      <c r="B91" s="54" t="s">
        <v>142</v>
      </c>
      <c r="C91" s="55" t="s">
        <v>143</v>
      </c>
      <c r="D91" s="24" t="s">
        <v>205</v>
      </c>
      <c r="E91" s="24" t="s">
        <v>206</v>
      </c>
      <c r="F91" s="24" t="s">
        <v>144</v>
      </c>
      <c r="G91" s="13">
        <v>1</v>
      </c>
      <c r="H91" s="16">
        <f t="shared" si="0"/>
        <v>5000</v>
      </c>
      <c r="I91" s="20">
        <v>5000</v>
      </c>
      <c r="J91" s="27"/>
      <c r="K91" s="27"/>
    </row>
    <row r="92" spans="1:11" ht="54" customHeight="1" thickBot="1">
      <c r="A92" s="12">
        <v>29</v>
      </c>
      <c r="B92" s="37" t="s">
        <v>101</v>
      </c>
      <c r="C92" s="24" t="s">
        <v>103</v>
      </c>
      <c r="D92" s="71" t="s">
        <v>221</v>
      </c>
      <c r="E92" s="71" t="s">
        <v>222</v>
      </c>
      <c r="F92" s="24" t="s">
        <v>102</v>
      </c>
      <c r="G92" s="13">
        <v>1</v>
      </c>
      <c r="H92" s="16">
        <f t="shared" si="0"/>
        <v>9880</v>
      </c>
      <c r="I92" s="20">
        <v>9880</v>
      </c>
      <c r="J92" s="27"/>
      <c r="K92" s="27"/>
    </row>
    <row r="93" spans="1:11" ht="29.25" customHeight="1" thickBot="1">
      <c r="A93" s="56">
        <v>30</v>
      </c>
      <c r="B93" s="54" t="s">
        <v>176</v>
      </c>
      <c r="C93" s="55" t="s">
        <v>177</v>
      </c>
      <c r="D93" s="38" t="s">
        <v>178</v>
      </c>
      <c r="E93" s="38" t="s">
        <v>179</v>
      </c>
      <c r="F93" s="24" t="s">
        <v>180</v>
      </c>
      <c r="G93" s="13">
        <v>1</v>
      </c>
      <c r="H93" s="16">
        <f t="shared" si="0"/>
        <v>7000</v>
      </c>
      <c r="I93" s="20">
        <v>7000</v>
      </c>
      <c r="J93" s="27"/>
      <c r="K93" s="27"/>
    </row>
    <row r="94" spans="1:11" ht="39" customHeight="1" thickBot="1">
      <c r="A94" s="12">
        <v>31</v>
      </c>
      <c r="B94" s="37" t="s">
        <v>16</v>
      </c>
      <c r="C94" s="24" t="s">
        <v>105</v>
      </c>
      <c r="D94" s="24" t="s">
        <v>116</v>
      </c>
      <c r="E94" s="24" t="s">
        <v>137</v>
      </c>
      <c r="F94" s="25" t="s">
        <v>107</v>
      </c>
      <c r="G94" s="24">
        <v>1</v>
      </c>
      <c r="H94" s="16">
        <f t="shared" si="0"/>
        <v>4500</v>
      </c>
      <c r="I94" s="32">
        <v>4500</v>
      </c>
      <c r="J94" s="27"/>
      <c r="K94" s="27"/>
    </row>
    <row r="95" spans="1:11" ht="27" customHeight="1" thickBot="1">
      <c r="A95" s="81">
        <v>32</v>
      </c>
      <c r="B95" s="77" t="s">
        <v>14</v>
      </c>
      <c r="C95" s="79" t="s">
        <v>58</v>
      </c>
      <c r="D95" s="79" t="s">
        <v>138</v>
      </c>
      <c r="E95" s="79" t="s">
        <v>131</v>
      </c>
      <c r="F95" s="25" t="s">
        <v>128</v>
      </c>
      <c r="G95" s="24">
        <v>1</v>
      </c>
      <c r="H95" s="16">
        <f t="shared" ref="H95:H101" si="1">I95/G95</f>
        <v>2669.53</v>
      </c>
      <c r="I95" s="32">
        <v>2669.53</v>
      </c>
      <c r="J95" s="27"/>
      <c r="K95" s="27"/>
    </row>
    <row r="96" spans="1:11" ht="27" customHeight="1" thickBot="1">
      <c r="A96" s="85"/>
      <c r="B96" s="84"/>
      <c r="C96" s="83"/>
      <c r="D96" s="83"/>
      <c r="E96" s="83"/>
      <c r="F96" s="25" t="s">
        <v>129</v>
      </c>
      <c r="G96" s="24">
        <v>1</v>
      </c>
      <c r="H96" s="16">
        <f t="shared" ref="H96" si="2">I96/G96</f>
        <v>186.12</v>
      </c>
      <c r="I96" s="2">
        <v>186.12</v>
      </c>
      <c r="J96" s="27"/>
      <c r="K96" s="27"/>
    </row>
    <row r="97" spans="1:11" ht="26.25" thickBot="1">
      <c r="A97" s="82"/>
      <c r="B97" s="78"/>
      <c r="C97" s="80"/>
      <c r="D97" s="80"/>
      <c r="E97" s="80"/>
      <c r="F97" s="25" t="s">
        <v>115</v>
      </c>
      <c r="G97" s="24">
        <v>1</v>
      </c>
      <c r="H97" s="16">
        <f t="shared" si="1"/>
        <v>295</v>
      </c>
      <c r="I97" s="2">
        <v>295</v>
      </c>
      <c r="J97" s="27"/>
      <c r="K97" s="27"/>
    </row>
    <row r="98" spans="1:11" ht="39" thickBot="1">
      <c r="A98" s="12">
        <v>33</v>
      </c>
      <c r="B98" s="42" t="s">
        <v>91</v>
      </c>
      <c r="C98" s="24" t="s">
        <v>92</v>
      </c>
      <c r="D98" s="26" t="s">
        <v>93</v>
      </c>
      <c r="E98" s="25" t="s">
        <v>139</v>
      </c>
      <c r="F98" s="25" t="s">
        <v>109</v>
      </c>
      <c r="G98" s="24">
        <v>14</v>
      </c>
      <c r="H98" s="16">
        <f t="shared" si="1"/>
        <v>850</v>
      </c>
      <c r="I98" s="2">
        <v>11900</v>
      </c>
      <c r="J98" s="27"/>
      <c r="K98" s="27"/>
    </row>
    <row r="99" spans="1:11" ht="39" thickBot="1">
      <c r="A99" s="12">
        <v>34</v>
      </c>
      <c r="B99" s="42" t="s">
        <v>87</v>
      </c>
      <c r="C99" s="24" t="s">
        <v>88</v>
      </c>
      <c r="D99" s="26" t="s">
        <v>140</v>
      </c>
      <c r="E99" s="25" t="s">
        <v>131</v>
      </c>
      <c r="F99" s="24" t="s">
        <v>89</v>
      </c>
      <c r="G99" s="3">
        <v>1</v>
      </c>
      <c r="H99" s="16">
        <f t="shared" si="1"/>
        <v>2472</v>
      </c>
      <c r="I99" s="21">
        <v>2472</v>
      </c>
      <c r="J99" s="29"/>
      <c r="K99" s="27"/>
    </row>
    <row r="100" spans="1:11" ht="39" thickBot="1">
      <c r="A100" s="12">
        <v>35</v>
      </c>
      <c r="B100" s="42" t="s">
        <v>72</v>
      </c>
      <c r="C100" s="24" t="s">
        <v>73</v>
      </c>
      <c r="D100" s="26" t="s">
        <v>141</v>
      </c>
      <c r="E100" s="25" t="s">
        <v>131</v>
      </c>
      <c r="F100" s="25" t="s">
        <v>15</v>
      </c>
      <c r="G100" s="3">
        <v>1</v>
      </c>
      <c r="H100" s="16">
        <f t="shared" si="1"/>
        <v>3394.5</v>
      </c>
      <c r="I100" s="21">
        <v>3394.5</v>
      </c>
      <c r="J100" s="29"/>
      <c r="K100" s="27"/>
    </row>
    <row r="101" spans="1:11" ht="39" thickBot="1">
      <c r="A101" s="12">
        <v>36</v>
      </c>
      <c r="B101" s="42" t="s">
        <v>90</v>
      </c>
      <c r="C101" s="24" t="s">
        <v>82</v>
      </c>
      <c r="D101" s="26" t="s">
        <v>83</v>
      </c>
      <c r="E101" s="25"/>
      <c r="F101" s="24" t="s">
        <v>75</v>
      </c>
      <c r="G101" s="13">
        <v>1</v>
      </c>
      <c r="H101" s="16">
        <f t="shared" si="1"/>
        <v>229</v>
      </c>
      <c r="I101" s="20">
        <v>229</v>
      </c>
      <c r="J101" s="27"/>
      <c r="K101" s="27"/>
    </row>
    <row r="102" spans="1:11" ht="15.75" thickBot="1">
      <c r="A102" s="39" t="s">
        <v>48</v>
      </c>
      <c r="B102" s="40"/>
      <c r="C102" s="40"/>
      <c r="D102" s="40"/>
      <c r="E102" s="40"/>
      <c r="F102" s="40"/>
      <c r="G102" s="40"/>
      <c r="H102" s="40"/>
      <c r="I102" s="41">
        <f>SUM(I10:I101)</f>
        <v>845119.21000000008</v>
      </c>
      <c r="J102" s="27"/>
      <c r="K102" s="27"/>
    </row>
    <row r="103" spans="1:11">
      <c r="J103" s="27"/>
      <c r="K103" s="27"/>
    </row>
    <row r="104" spans="1:11">
      <c r="J104" s="27"/>
      <c r="K104" s="27"/>
    </row>
    <row r="105" spans="1:11">
      <c r="B105" s="103" t="s">
        <v>244</v>
      </c>
      <c r="C105" s="103"/>
      <c r="D105" s="103"/>
      <c r="E105" s="103"/>
      <c r="F105" s="104"/>
      <c r="G105" s="104"/>
      <c r="H105" s="105" t="s">
        <v>245</v>
      </c>
      <c r="I105" s="105"/>
      <c r="J105" s="27"/>
      <c r="K105" s="27"/>
    </row>
    <row r="106" spans="1:11">
      <c r="B106" s="106"/>
      <c r="C106" s="106"/>
      <c r="D106" s="106"/>
      <c r="E106" s="107"/>
      <c r="F106" s="108" t="s">
        <v>246</v>
      </c>
      <c r="G106" s="108"/>
      <c r="H106" s="109"/>
      <c r="I106" s="109"/>
      <c r="J106" s="27"/>
      <c r="K106" s="27"/>
    </row>
    <row r="107" spans="1:11">
      <c r="B107" s="103" t="s">
        <v>247</v>
      </c>
      <c r="C107" s="103"/>
      <c r="D107" s="103"/>
      <c r="E107" s="103"/>
      <c r="F107" s="110"/>
      <c r="G107" s="110"/>
      <c r="H107" s="103" t="s">
        <v>248</v>
      </c>
      <c r="I107" s="103"/>
      <c r="J107" s="27"/>
      <c r="K107" s="27"/>
    </row>
    <row r="108" spans="1:11">
      <c r="B108" s="111"/>
      <c r="C108" s="111"/>
      <c r="D108" s="111"/>
      <c r="E108" s="112"/>
      <c r="F108" s="113" t="s">
        <v>249</v>
      </c>
      <c r="G108" s="112"/>
      <c r="H108" s="111"/>
      <c r="I108" s="111"/>
      <c r="J108" s="27"/>
      <c r="K108" s="27"/>
    </row>
    <row r="109" spans="1:11">
      <c r="B109" s="114" t="s">
        <v>250</v>
      </c>
      <c r="C109" s="114"/>
      <c r="D109" s="114"/>
      <c r="E109" s="114"/>
      <c r="F109" s="115"/>
      <c r="G109" s="116"/>
      <c r="H109" s="114"/>
      <c r="I109" s="114"/>
      <c r="J109" s="27"/>
      <c r="K109" s="27"/>
    </row>
    <row r="110" spans="1:11">
      <c r="B110" s="117"/>
      <c r="C110" s="117"/>
      <c r="D110" s="117"/>
      <c r="E110" s="112"/>
      <c r="F110" s="112"/>
      <c r="G110" s="112"/>
      <c r="H110" s="111"/>
      <c r="I110" s="111"/>
    </row>
    <row r="111" spans="1:11">
      <c r="B111" s="117" t="s">
        <v>251</v>
      </c>
      <c r="C111" s="117"/>
      <c r="D111" s="117"/>
      <c r="E111" s="112"/>
      <c r="F111" s="111"/>
      <c r="G111" s="111"/>
      <c r="H111" s="111"/>
      <c r="I111" s="111"/>
    </row>
    <row r="120" ht="26.25" customHeight="1"/>
    <row r="122" ht="15.75" customHeight="1"/>
  </sheetData>
  <mergeCells count="104">
    <mergeCell ref="B111:D111"/>
    <mergeCell ref="B105:E105"/>
    <mergeCell ref="F105:G105"/>
    <mergeCell ref="H105:I105"/>
    <mergeCell ref="B106:D106"/>
    <mergeCell ref="B107:E107"/>
    <mergeCell ref="H107:I107"/>
    <mergeCell ref="B109:E109"/>
    <mergeCell ref="H109:I109"/>
    <mergeCell ref="B110:D110"/>
    <mergeCell ref="A81:A82"/>
    <mergeCell ref="B81:B82"/>
    <mergeCell ref="C81:C82"/>
    <mergeCell ref="A15:A17"/>
    <mergeCell ref="B15:B17"/>
    <mergeCell ref="C15:C17"/>
    <mergeCell ref="D15:D17"/>
    <mergeCell ref="E15:E17"/>
    <mergeCell ref="E12:E14"/>
    <mergeCell ref="D12:D14"/>
    <mergeCell ref="C12:C14"/>
    <mergeCell ref="B12:B14"/>
    <mergeCell ref="A12:A14"/>
    <mergeCell ref="A67:A74"/>
    <mergeCell ref="B67:B74"/>
    <mergeCell ref="C67:C74"/>
    <mergeCell ref="D67:D73"/>
    <mergeCell ref="E67:E73"/>
    <mergeCell ref="A62:A63"/>
    <mergeCell ref="E64:E66"/>
    <mergeCell ref="D64:D66"/>
    <mergeCell ref="C64:C66"/>
    <mergeCell ref="B64:B66"/>
    <mergeCell ref="A64:A66"/>
    <mergeCell ref="A2:E2"/>
    <mergeCell ref="A4:D4"/>
    <mergeCell ref="D6:F6"/>
    <mergeCell ref="A8:A9"/>
    <mergeCell ref="B8:D8"/>
    <mergeCell ref="E8:E9"/>
    <mergeCell ref="F8:I8"/>
    <mergeCell ref="A18:A22"/>
    <mergeCell ref="B18:B22"/>
    <mergeCell ref="C18:C22"/>
    <mergeCell ref="D18:D22"/>
    <mergeCell ref="E18:E22"/>
    <mergeCell ref="A10:A11"/>
    <mergeCell ref="B10:B11"/>
    <mergeCell ref="C10:C11"/>
    <mergeCell ref="D10:D11"/>
    <mergeCell ref="E10:E11"/>
    <mergeCell ref="A43:A50"/>
    <mergeCell ref="B43:B50"/>
    <mergeCell ref="C43:C50"/>
    <mergeCell ref="D43:D50"/>
    <mergeCell ref="E43:E50"/>
    <mergeCell ref="A23:A27"/>
    <mergeCell ref="A28:A39"/>
    <mergeCell ref="B28:B39"/>
    <mergeCell ref="C28:C39"/>
    <mergeCell ref="D28:D39"/>
    <mergeCell ref="E23:E27"/>
    <mergeCell ref="D23:D27"/>
    <mergeCell ref="C23:C27"/>
    <mergeCell ref="B23:B27"/>
    <mergeCell ref="E28:E39"/>
    <mergeCell ref="D81:D82"/>
    <mergeCell ref="E81:E82"/>
    <mergeCell ref="D83:D84"/>
    <mergeCell ref="E83:E84"/>
    <mergeCell ref="E62:E63"/>
    <mergeCell ref="D62:D63"/>
    <mergeCell ref="C62:C63"/>
    <mergeCell ref="B62:B63"/>
    <mergeCell ref="B83:B84"/>
    <mergeCell ref="C83:C84"/>
    <mergeCell ref="A95:A97"/>
    <mergeCell ref="B95:B97"/>
    <mergeCell ref="C95:C97"/>
    <mergeCell ref="D95:D97"/>
    <mergeCell ref="E95:E97"/>
    <mergeCell ref="A57:A61"/>
    <mergeCell ref="B57:B61"/>
    <mergeCell ref="D53:D56"/>
    <mergeCell ref="E53:E56"/>
    <mergeCell ref="B87:B90"/>
    <mergeCell ref="C87:C90"/>
    <mergeCell ref="D87:D90"/>
    <mergeCell ref="E87:E90"/>
    <mergeCell ref="D57:D58"/>
    <mergeCell ref="E57:E58"/>
    <mergeCell ref="D59:D61"/>
    <mergeCell ref="E59:E61"/>
    <mergeCell ref="C57:C61"/>
    <mergeCell ref="A53:A56"/>
    <mergeCell ref="B53:B56"/>
    <mergeCell ref="C53:C56"/>
    <mergeCell ref="A87:A90"/>
    <mergeCell ref="A85:A86"/>
    <mergeCell ref="B85:B86"/>
    <mergeCell ref="C85:C86"/>
    <mergeCell ref="D85:D86"/>
    <mergeCell ref="E85:E86"/>
    <mergeCell ref="A83:A84"/>
  </mergeCells>
  <pageMargins left="0.70866141732283472" right="0.31496062992125984" top="0.55118110236220474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2015г.</vt:lpstr>
      <vt:lpstr>'март 2015г.'!Область_печати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2015-04-14T03:45:46Z</cp:lastPrinted>
  <dcterms:created xsi:type="dcterms:W3CDTF">2013-03-19T05:22:52Z</dcterms:created>
  <dcterms:modified xsi:type="dcterms:W3CDTF">2015-04-14T03:48:38Z</dcterms:modified>
</cp:coreProperties>
</file>