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сентяб.2015г." sheetId="10" r:id="rId1"/>
  </sheets>
  <definedNames>
    <definedName name="_xlnm.Print_Area" localSheetId="0">сентяб.2015г.!$A$1:$I$122</definedName>
  </definedNames>
  <calcPr calcId="124519" refMode="R1C1"/>
</workbook>
</file>

<file path=xl/calcChain.xml><?xml version="1.0" encoding="utf-8"?>
<calcChain xmlns="http://schemas.openxmlformats.org/spreadsheetml/2006/main">
  <c r="I95" i="10"/>
  <c r="G95"/>
  <c r="H71"/>
  <c r="H70"/>
  <c r="H69"/>
  <c r="H68"/>
  <c r="H96"/>
  <c r="G96"/>
  <c r="H104"/>
  <c r="H108"/>
  <c r="H106"/>
  <c r="H107"/>
  <c r="H109"/>
  <c r="H48"/>
  <c r="H74"/>
  <c r="H45"/>
  <c r="H44"/>
  <c r="H43"/>
  <c r="I103"/>
  <c r="G103"/>
  <c r="I102"/>
  <c r="G102"/>
  <c r="H92"/>
  <c r="H67"/>
  <c r="H66"/>
  <c r="H65"/>
  <c r="H64"/>
  <c r="H63"/>
  <c r="H62"/>
  <c r="H61"/>
  <c r="H60"/>
  <c r="H59"/>
  <c r="H58"/>
  <c r="H57"/>
  <c r="H56"/>
  <c r="H55"/>
  <c r="H54"/>
  <c r="H89"/>
  <c r="H88"/>
  <c r="H87"/>
  <c r="H86"/>
  <c r="H85"/>
  <c r="H84"/>
  <c r="H83"/>
  <c r="H38"/>
  <c r="H37"/>
  <c r="H36"/>
  <c r="H22"/>
  <c r="H23"/>
  <c r="H24"/>
  <c r="H11"/>
  <c r="H12"/>
  <c r="H13"/>
  <c r="H14"/>
  <c r="H112"/>
  <c r="H111"/>
  <c r="H110"/>
  <c r="H105"/>
  <c r="H103"/>
  <c r="H102"/>
  <c r="H101"/>
  <c r="H100"/>
  <c r="H99"/>
  <c r="H98"/>
  <c r="H97"/>
  <c r="H95"/>
  <c r="H94"/>
  <c r="H93"/>
  <c r="H91"/>
  <c r="H90"/>
  <c r="H82"/>
  <c r="H81"/>
  <c r="H80"/>
  <c r="H79"/>
  <c r="H78"/>
  <c r="H77"/>
  <c r="H76"/>
  <c r="H75"/>
  <c r="H73"/>
  <c r="H72"/>
  <c r="H53"/>
  <c r="H52"/>
  <c r="H51"/>
  <c r="H50"/>
  <c r="H49"/>
  <c r="H47"/>
  <c r="H46"/>
  <c r="H42"/>
  <c r="H41"/>
  <c r="H40"/>
  <c r="H39"/>
  <c r="H35"/>
  <c r="H34"/>
  <c r="H33"/>
  <c r="H32"/>
  <c r="H31"/>
  <c r="H30"/>
  <c r="H29"/>
  <c r="H28"/>
  <c r="H27"/>
  <c r="H26"/>
  <c r="H25"/>
  <c r="H21"/>
  <c r="H20"/>
  <c r="H19"/>
  <c r="H18"/>
  <c r="H17"/>
  <c r="H16"/>
  <c r="H15"/>
  <c r="H10"/>
  <c r="I113" l="1"/>
</calcChain>
</file>

<file path=xl/sharedStrings.xml><?xml version="1.0" encoding="utf-8"?>
<sst xmlns="http://schemas.openxmlformats.org/spreadsheetml/2006/main" count="252" uniqueCount="238">
  <si>
    <t>РЕЕСТР ЗАКУПОК</t>
  </si>
  <si>
    <t>Период:</t>
  </si>
  <si>
    <t>№ 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</si>
  <si>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</si>
  <si>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</si>
  <si>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</si>
  <si>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наименование</t>
  </si>
  <si>
    <t>местонахождение</t>
  </si>
  <si>
    <t>договор (иное основание)</t>
  </si>
  <si>
    <t>краткое наименование</t>
  </si>
  <si>
    <t>ООО "РН-Карт-Иркутск"</t>
  </si>
  <si>
    <t>ООО "Геос"</t>
  </si>
  <si>
    <t>№ 0000004814 от 01.01.2013г.</t>
  </si>
  <si>
    <t>ФГУП "Почта России"</t>
  </si>
  <si>
    <t>охрана</t>
  </si>
  <si>
    <t>ООО "Сибэнергосервис"</t>
  </si>
  <si>
    <t>ОАО "Деловая Сеть-Иркутск"</t>
  </si>
  <si>
    <t>интернет</t>
  </si>
  <si>
    <t>МУП г.Ангарска "Ангарский Водоканал"</t>
  </si>
  <si>
    <t>ОАО "Иркутскэнерго"</t>
  </si>
  <si>
    <t>№ 3437 от 01.01.2013г.</t>
  </si>
  <si>
    <t>теплоэнергия</t>
  </si>
  <si>
    <t>ОАО "АЭХК"</t>
  </si>
  <si>
    <t>местная телефонная связь</t>
  </si>
  <si>
    <t>ООО "ТРАНССЕРВИС"</t>
  </si>
  <si>
    <t>сбор и размещение бытовых отходов</t>
  </si>
  <si>
    <t>ООО "Иркутскэнергосбыт"</t>
  </si>
  <si>
    <t>энергоснабжение</t>
  </si>
  <si>
    <t>ООО "МУП АМО Банно-Прачечный комплекс "Ангарский"</t>
  </si>
  <si>
    <t>стирка белья</t>
  </si>
  <si>
    <t>ОАО "Ростелеком"</t>
  </si>
  <si>
    <t>междугородняя и международная связь</t>
  </si>
  <si>
    <t>СХ ОАО "Белореченское"</t>
  </si>
  <si>
    <t>Ирк. обл., Усольский р-он, п. Белореченский</t>
  </si>
  <si>
    <t>сосиски</t>
  </si>
  <si>
    <t>картофель</t>
  </si>
  <si>
    <t>капуста</t>
  </si>
  <si>
    <t>морковь</t>
  </si>
  <si>
    <t>лук</t>
  </si>
  <si>
    <t>свекла</t>
  </si>
  <si>
    <t>яйцо куриное</t>
  </si>
  <si>
    <t>ИП Литвинова Е.Д.</t>
  </si>
  <si>
    <t>чеснок</t>
  </si>
  <si>
    <t>огурцы</t>
  </si>
  <si>
    <t>помидоры</t>
  </si>
  <si>
    <t>количество</t>
  </si>
  <si>
    <t>цена</t>
  </si>
  <si>
    <t>стоимость</t>
  </si>
  <si>
    <t>ООО "Продукт Лидер"</t>
  </si>
  <si>
    <t>г. Ангарск, квартал 215, строение 21</t>
  </si>
  <si>
    <t>мука в/с</t>
  </si>
  <si>
    <t>ИП Столярская И.З.</t>
  </si>
  <si>
    <t>г. Ангарск, 11 м-он, д. 4, кв. 21</t>
  </si>
  <si>
    <t>г. Иркутск, ул. Октябрьской революции, д. 5</t>
  </si>
  <si>
    <t>г. Ангарск, 17 м-он, д. 12 "А"</t>
  </si>
  <si>
    <t>г. Иркутск, пер. Богданова, д. 8 "а"</t>
  </si>
  <si>
    <t>г. Иркутск, ул. Академическая, д. 28/1</t>
  </si>
  <si>
    <t>г. Ангарск, ул. Мира, д. 2а</t>
  </si>
  <si>
    <t>г. Иркутск, ул. Сухэ-Батора, д. 3</t>
  </si>
  <si>
    <t>г. Ангарск, Южный массив, квартал 2, строение 100</t>
  </si>
  <si>
    <t>г. Ангарск, квартал 179, д. 17</t>
  </si>
  <si>
    <t>г. Иркутск, ул. Лермонтова, д. 257</t>
  </si>
  <si>
    <t>г. Ангарск, ул. Московская, д. 23</t>
  </si>
  <si>
    <t>г. Ангарск, квартал 85А, д. 8</t>
  </si>
  <si>
    <t>г. Ангарск, 8 м-он, д. 19/19а</t>
  </si>
  <si>
    <t>говядина б/к</t>
  </si>
  <si>
    <t>свинина б/к</t>
  </si>
  <si>
    <t>печень говяжья</t>
  </si>
  <si>
    <t>местная связь</t>
  </si>
  <si>
    <t>МВД России по Иркутской области ФГКУ УВО ГУ</t>
  </si>
  <si>
    <t>г. Ангарск, ул.Бульварная,8</t>
  </si>
  <si>
    <t>№КАОО00001695 от 01.01.2013</t>
  </si>
  <si>
    <t>услуги по тарифн.плану "Почта"</t>
  </si>
  <si>
    <t>лимон</t>
  </si>
  <si>
    <t>бензин АИ-92</t>
  </si>
  <si>
    <t>тех. обслужив. и ремонт ККМ</t>
  </si>
  <si>
    <t>теплоноситель</t>
  </si>
  <si>
    <t>транспортировка сточных вод</t>
  </si>
  <si>
    <t>холодная питьевая вода</t>
  </si>
  <si>
    <t>г. Москва, ш Алтуфьевское, дом 37, корпус 1</t>
  </si>
  <si>
    <t>169568 от 16.12.2008г ЛС 156075</t>
  </si>
  <si>
    <t>№130100947 от 01.01.2013г.</t>
  </si>
  <si>
    <t>№39/14 от 01.01.2014г.</t>
  </si>
  <si>
    <t>рис</t>
  </si>
  <si>
    <t>ИП Бегаева Евгения Владиславовна</t>
  </si>
  <si>
    <t>г.Ангарск, ул.Жданова, дом 3</t>
  </si>
  <si>
    <t>ЗАО Сибконт</t>
  </si>
  <si>
    <t>г.Ангарск, 32м-рн, дом4, кв.79</t>
  </si>
  <si>
    <t>информационно-технолог. сопров. 1С предприятие</t>
  </si>
  <si>
    <t>ЗАО Мастерхост</t>
  </si>
  <si>
    <t>ИП Дудкин Игорь Анатольевич</t>
  </si>
  <si>
    <t>ИП Голубева Наталья Васильевна</t>
  </si>
  <si>
    <t>г.Ангарск,                        212 кв-л, д. 15 - 123</t>
  </si>
  <si>
    <t>г.Ангарск,                                                      257-й квартал, дом №10, кв.1</t>
  </si>
  <si>
    <t>кальмары</t>
  </si>
  <si>
    <t>крабовые палочки</t>
  </si>
  <si>
    <t>цыплята бр</t>
  </si>
  <si>
    <t>тех.обслуж.ОПС</t>
  </si>
  <si>
    <t>Отбор: Учреждение "ГАПОУ ИО АИТ"</t>
  </si>
  <si>
    <t>ООО "Майская типография"</t>
  </si>
  <si>
    <t xml:space="preserve">абон.плата за почт.ящик </t>
  </si>
  <si>
    <t>№08/01-14 от 31.03.2014г.</t>
  </si>
  <si>
    <t>макаронные изделия</t>
  </si>
  <si>
    <t>ООО ЛЦ "Байкалбытсервис"</t>
  </si>
  <si>
    <t>эмаль ПФ-115 20кг</t>
  </si>
  <si>
    <t>ООО "Посуда-Центр сервис"</t>
  </si>
  <si>
    <t>перец сладкий</t>
  </si>
  <si>
    <t>чистка и промывка жироуловителя</t>
  </si>
  <si>
    <t>перчатки х/б ПВХ напыл.</t>
  </si>
  <si>
    <t>нетканое полотно</t>
  </si>
  <si>
    <t>колбаса п/к</t>
  </si>
  <si>
    <t xml:space="preserve">сыр </t>
  </si>
  <si>
    <t>№5970315/0031Д от 01.01.2015г.</t>
  </si>
  <si>
    <t>01.01.2015-31.12.2015гг.</t>
  </si>
  <si>
    <t>01.01.2014-31.12.2015гг.</t>
  </si>
  <si>
    <t>№15-м/2015 от 30.12.2014</t>
  </si>
  <si>
    <t>№1644865 от 01.01.2015г.</t>
  </si>
  <si>
    <t>№1004 от 03.03.2014г</t>
  </si>
  <si>
    <t>01.04.2014-31.12.2015гг.</t>
  </si>
  <si>
    <t>№665816/342 от 01.01.2015г.</t>
  </si>
  <si>
    <t>№420/214 от 30.12.2014г.</t>
  </si>
  <si>
    <t>№363 от 01.01.2015г.</t>
  </si>
  <si>
    <t>ООО "Оценочно-консалтинговая фирма"САМИ"</t>
  </si>
  <si>
    <t>г.Ангарск,                                                      278-й квартал, дом №6, кв.29</t>
  </si>
  <si>
    <t>определение рыночн. ст-ти арендной платы</t>
  </si>
  <si>
    <t>ООО "Вираж"</t>
  </si>
  <si>
    <t>г. Ангарск,                                                                  ул.Мира, д. 34</t>
  </si>
  <si>
    <t>ИП Акимин С.Н.</t>
  </si>
  <si>
    <t>г. Ангарск,                                                                  106-й кв-л, д.6, кв.44</t>
  </si>
  <si>
    <t>сыр плавыч</t>
  </si>
  <si>
    <t>№И-03/15 от 01.03.2015г.</t>
  </si>
  <si>
    <t>01.03.2015-31.12.2015гг.</t>
  </si>
  <si>
    <t>сардели</t>
  </si>
  <si>
    <t>г.Ангарск, 32 мик/н, дом 3, кв.193</t>
  </si>
  <si>
    <t>№ 20150217 от 27.02.2015г.</t>
  </si>
  <si>
    <t>01.03.2014-31.12.2015гг.</t>
  </si>
  <si>
    <t>салатник 16см</t>
  </si>
  <si>
    <t>штукатурка гипсовая 30кг</t>
  </si>
  <si>
    <t>белизна 930мл</t>
  </si>
  <si>
    <t>№84/15 от 13.09.2015г.</t>
  </si>
  <si>
    <t>01.08.2015-30.09.2015гг.</t>
  </si>
  <si>
    <t>№55,56-п/2015 от 12.08.2015г.</t>
  </si>
  <si>
    <t>12.08.2015-31.12.2015гг</t>
  </si>
  <si>
    <t>21.08.2015-31.08.2015гг.</t>
  </si>
  <si>
    <t>шпатлевка 15кг</t>
  </si>
  <si>
    <t>с 01.09.2015. по 30.09.2015г.</t>
  </si>
  <si>
    <t>№263-а,б от 01.09.2015г, №256-а от 11.09.2015г</t>
  </si>
  <si>
    <t>01.09.2015-31.12.2015гг</t>
  </si>
  <si>
    <t xml:space="preserve"> №70,71-п/2015 от 11.09.2015г.</t>
  </si>
  <si>
    <t>сайра натур.</t>
  </si>
  <si>
    <t>сок нектар</t>
  </si>
  <si>
    <t>11.09.2015-31.12.2015гг</t>
  </si>
  <si>
    <t>колбаса вар.</t>
  </si>
  <si>
    <t>№66,67-п/2015 от 10.09.2015г.</t>
  </si>
  <si>
    <t>10.09.2015-31.12.2015гг</t>
  </si>
  <si>
    <t>№65-п/2015 от 07.09.2015г.</t>
  </si>
  <si>
    <t>07.09.2015-31.12.2015гг.</t>
  </si>
  <si>
    <t>№093/15 от 02.09.2015г.</t>
  </si>
  <si>
    <t>02.09.2015-31.12.2016гг.</t>
  </si>
  <si>
    <t>вызов и перв.диагностика</t>
  </si>
  <si>
    <t>замена воздухоохладителя</t>
  </si>
  <si>
    <t>дозаправка системы фреоном</t>
  </si>
  <si>
    <t>замена фильтра-осушителя</t>
  </si>
  <si>
    <t>замена капилярной трубки</t>
  </si>
  <si>
    <t>воздухоохладитель</t>
  </si>
  <si>
    <t>фильтр-осушитель</t>
  </si>
  <si>
    <t>фреон</t>
  </si>
  <si>
    <t>припой</t>
  </si>
  <si>
    <t>труба медная 3/8"х0,81(15м)</t>
  </si>
  <si>
    <t>клей космофен</t>
  </si>
  <si>
    <t>капиллярная трубка 1,07*2,4мм</t>
  </si>
  <si>
    <t xml:space="preserve">заправка картриджа HP LJ 1005/1102 тонером </t>
  </si>
  <si>
    <t>№554-09.15 от 08.09.2014г.</t>
  </si>
  <si>
    <t>08.09.2014-30.09.2015гг.</t>
  </si>
  <si>
    <t>№555-09.15 от 08.09.2014г.</t>
  </si>
  <si>
    <t>эмаль ПФ-266 2,7кг</t>
  </si>
  <si>
    <t>№2015/41 от 14.09.2015г.</t>
  </si>
  <si>
    <t>г.Иркутск, ул.Рабочего штаба, д.97</t>
  </si>
  <si>
    <t>№225-Л от 11.09.2015г.</t>
  </si>
  <si>
    <t>11.09.2015-31.12.2015гг.</t>
  </si>
  <si>
    <t>моющ.ср-во прогресс 5л</t>
  </si>
  <si>
    <t>отбеливатель гель авт.1л</t>
  </si>
  <si>
    <t>обычный СМС 350г.</t>
  </si>
  <si>
    <t>чист.ср-во антибак 400гр.</t>
  </si>
  <si>
    <t>чист.ср-во сода эф. 400гр.</t>
  </si>
  <si>
    <t>мыло хозяйственное 300г.</t>
  </si>
  <si>
    <t>мыло туалетн.землян.100г</t>
  </si>
  <si>
    <t>перчатки латексн. р.XL</t>
  </si>
  <si>
    <t>перчатки латексн. р.L</t>
  </si>
  <si>
    <t>перчатки латексн. р.М</t>
  </si>
  <si>
    <t>пакеты д/мусор. 30л 20шт</t>
  </si>
  <si>
    <t>спирт нашат.500мл</t>
  </si>
  <si>
    <t>губки д/посуды 95*65*30</t>
  </si>
  <si>
    <t>салфетки 24*24 380л</t>
  </si>
  <si>
    <t>салфетки из микрофибр. 30*30 универсал.</t>
  </si>
  <si>
    <t>ника-хлор 1кг</t>
  </si>
  <si>
    <t>ООО "ЦЕНТР ОЦЕНКИ"</t>
  </si>
  <si>
    <t>г.Ангарск,                        73 кв-л, д. 8, кв.34</t>
  </si>
  <si>
    <t>№б/н от 14.09.2015г.</t>
  </si>
  <si>
    <t>14.09.2015-31.12.2015гг.</t>
  </si>
  <si>
    <t>рюмка/водки 6шт 55мл</t>
  </si>
  <si>
    <t>кувшин с син. крыш. 1л</t>
  </si>
  <si>
    <t>салатник 16см ТРИАНОН</t>
  </si>
  <si>
    <t>тарелка обед. 25см</t>
  </si>
  <si>
    <t>тарелка десерт. 19,5см</t>
  </si>
  <si>
    <t>фужер/кр.вина 1шт 220мл</t>
  </si>
  <si>
    <t>г. Новосибирск,                                 ул.Никитина, д. 112а</t>
  </si>
  <si>
    <t>ООО "Иркутский центр Сварки и сервиса"</t>
  </si>
  <si>
    <t>г.Иркутск, ул. Красногвардейская, дом 23, оф.2</t>
  </si>
  <si>
    <t>№ 1415 от 21.09.2015г.</t>
  </si>
  <si>
    <t>21.09.2015-31.12.2015гг.</t>
  </si>
  <si>
    <t>электроды свар.ОК 53.70 d2,5*350мм</t>
  </si>
  <si>
    <t>электроды свар.ОК 53.70 d3,2*350мм</t>
  </si>
  <si>
    <t>электроды свар.LB 52U d2,6*350мм</t>
  </si>
  <si>
    <t>электроды свар.LB 52U d3,2*350мм</t>
  </si>
  <si>
    <t>г.Ангарск, мкр Майск, ул.Димитрова, дом 1</t>
  </si>
  <si>
    <t>№б/н от 15.09.2015г.</t>
  </si>
  <si>
    <t>15.09.2015-31.12.2015гг.</t>
  </si>
  <si>
    <t>зачетная книжка</t>
  </si>
  <si>
    <t>студенческий билет</t>
  </si>
  <si>
    <t>замена электрозадвижки</t>
  </si>
  <si>
    <t>№15/09-2015 от 01.09.2015г.</t>
  </si>
  <si>
    <t>01.09.2014-31.12.2015гг.</t>
  </si>
  <si>
    <t>№03/05-2015 от 30.04.2015г.</t>
  </si>
  <si>
    <t>30.04.2014-31.12.2015гг.</t>
  </si>
  <si>
    <t>монтаж кабельной сети</t>
  </si>
  <si>
    <t>ремонтно-восстанов.работы</t>
  </si>
  <si>
    <t>№14/09-2015 от 01.09.2015г.</t>
  </si>
  <si>
    <t>№471 от 29.09.2015г.</t>
  </si>
  <si>
    <t>29.09.2015-31.12.2015гг.</t>
  </si>
  <si>
    <t>Руководитель  учреждения</t>
  </si>
  <si>
    <t>Кудрявцева С.Г.</t>
  </si>
  <si>
    <t xml:space="preserve">             (подпись)</t>
  </si>
  <si>
    <t xml:space="preserve">Главный бухгалтер </t>
  </si>
  <si>
    <t>Нижник С.С.</t>
  </si>
  <si>
    <t xml:space="preserve">         (подпись)</t>
  </si>
  <si>
    <t>Исполнитель: Крюкова Л.В.</t>
  </si>
  <si>
    <t>"_____"________________ 20____ г.</t>
  </si>
</sst>
</file>

<file path=xl/styles.xml><?xml version="1.0" encoding="utf-8"?>
<styleSheet xmlns="http://schemas.openxmlformats.org/spreadsheetml/2006/main">
  <numFmts count="1">
    <numFmt numFmtId="165" formatCode="0.000"/>
  </numFmts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 wrapText="1"/>
    </xf>
    <xf numFmtId="0" fontId="2" fillId="2" borderId="8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 wrapText="1"/>
    </xf>
    <xf numFmtId="0" fontId="7" fillId="0" borderId="6" xfId="1" applyNumberFormat="1" applyFont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/>
    </xf>
    <xf numFmtId="165" fontId="2" fillId="2" borderId="4" xfId="3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/>
    </xf>
    <xf numFmtId="0" fontId="2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10" xfId="1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2" xfId="2" applyNumberFormat="1" applyFont="1" applyBorder="1" applyAlignment="1">
      <alignment horizontal="center" vertical="center" wrapText="1"/>
    </xf>
    <xf numFmtId="0" fontId="2" fillId="0" borderId="10" xfId="2" applyNumberFormat="1" applyFont="1" applyBorder="1" applyAlignment="1">
      <alignment horizontal="center" vertical="center" wrapText="1"/>
    </xf>
    <xf numFmtId="0" fontId="2" fillId="0" borderId="8" xfId="2" applyNumberFormat="1" applyFont="1" applyBorder="1" applyAlignment="1">
      <alignment horizontal="center" vertical="center" wrapText="1"/>
    </xf>
    <xf numFmtId="0" fontId="2" fillId="0" borderId="11" xfId="2" applyNumberFormat="1" applyFont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 wrapText="1"/>
    </xf>
    <xf numFmtId="0" fontId="2" fillId="2" borderId="10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1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22"/>
  <sheetViews>
    <sheetView tabSelected="1" view="pageBreakPreview" topLeftCell="A103" zoomScaleSheetLayoutView="100" workbookViewId="0">
      <selection activeCell="A112" sqref="A112"/>
    </sheetView>
  </sheetViews>
  <sheetFormatPr defaultRowHeight="15"/>
  <cols>
    <col min="1" max="1" width="5.85546875" style="2" customWidth="1"/>
    <col min="2" max="2" width="20.42578125" style="2" customWidth="1"/>
    <col min="3" max="3" width="19.28515625" style="2" customWidth="1"/>
    <col min="4" max="4" width="15.28515625" style="2" customWidth="1"/>
    <col min="5" max="5" width="12" style="2" customWidth="1"/>
    <col min="6" max="6" width="23.5703125" style="2" customWidth="1"/>
    <col min="7" max="7" width="12.85546875" style="2" customWidth="1"/>
    <col min="8" max="8" width="11.85546875" style="2" customWidth="1"/>
    <col min="9" max="9" width="16" style="2" customWidth="1"/>
    <col min="10" max="16384" width="9.140625" style="2"/>
  </cols>
  <sheetData>
    <row r="2" spans="1:9">
      <c r="A2" s="66" t="s">
        <v>98</v>
      </c>
      <c r="B2" s="66"/>
      <c r="C2" s="66"/>
      <c r="D2" s="66"/>
      <c r="E2" s="66"/>
    </row>
    <row r="4" spans="1:9" ht="21.75">
      <c r="A4" s="67" t="s">
        <v>0</v>
      </c>
      <c r="B4" s="67"/>
      <c r="C4" s="67"/>
      <c r="D4" s="67"/>
    </row>
    <row r="5" spans="1:9" ht="9" customHeight="1"/>
    <row r="6" spans="1:9">
      <c r="A6" s="1" t="s">
        <v>1</v>
      </c>
      <c r="D6" s="73" t="s">
        <v>145</v>
      </c>
      <c r="E6" s="73"/>
      <c r="F6" s="73"/>
      <c r="G6" s="4"/>
      <c r="H6" s="4"/>
      <c r="I6" s="4"/>
    </row>
    <row r="7" spans="1:9" ht="8.25" customHeight="1" thickBot="1">
      <c r="C7" s="3"/>
    </row>
    <row r="8" spans="1:9" ht="15.75" thickBot="1">
      <c r="A8" s="57" t="s">
        <v>2</v>
      </c>
      <c r="B8" s="68" t="s">
        <v>3</v>
      </c>
      <c r="C8" s="69"/>
      <c r="D8" s="70"/>
      <c r="E8" s="71" t="s">
        <v>4</v>
      </c>
      <c r="F8" s="68" t="s">
        <v>5</v>
      </c>
      <c r="G8" s="69"/>
      <c r="H8" s="69"/>
      <c r="I8" s="70"/>
    </row>
    <row r="9" spans="1:9" ht="15.75" customHeight="1" thickBot="1">
      <c r="A9" s="58"/>
      <c r="B9" s="5" t="s">
        <v>6</v>
      </c>
      <c r="C9" s="5" t="s">
        <v>7</v>
      </c>
      <c r="D9" s="6" t="s">
        <v>8</v>
      </c>
      <c r="E9" s="72"/>
      <c r="F9" s="48" t="s">
        <v>9</v>
      </c>
      <c r="G9" s="10" t="s">
        <v>45</v>
      </c>
      <c r="H9" s="48" t="s">
        <v>46</v>
      </c>
      <c r="I9" s="7" t="s">
        <v>47</v>
      </c>
    </row>
    <row r="10" spans="1:9" ht="15.75" customHeight="1" thickBot="1">
      <c r="A10" s="57">
        <v>1</v>
      </c>
      <c r="B10" s="79" t="s">
        <v>127</v>
      </c>
      <c r="C10" s="63" t="s">
        <v>128</v>
      </c>
      <c r="D10" s="63" t="s">
        <v>148</v>
      </c>
      <c r="E10" s="63" t="s">
        <v>151</v>
      </c>
      <c r="F10" s="24" t="s">
        <v>65</v>
      </c>
      <c r="G10" s="34">
        <v>54.832000000000001</v>
      </c>
      <c r="H10" s="19">
        <f>I10/G10</f>
        <v>345</v>
      </c>
      <c r="I10" s="22">
        <v>18917.04</v>
      </c>
    </row>
    <row r="11" spans="1:9" ht="15.75" thickBot="1">
      <c r="A11" s="62"/>
      <c r="B11" s="80"/>
      <c r="C11" s="64"/>
      <c r="D11" s="64"/>
      <c r="E11" s="64"/>
      <c r="F11" s="24" t="s">
        <v>94</v>
      </c>
      <c r="G11" s="34">
        <v>22.5</v>
      </c>
      <c r="H11" s="19">
        <f t="shared" ref="H11:H14" si="0">I11/G11</f>
        <v>100</v>
      </c>
      <c r="I11" s="22">
        <v>2250</v>
      </c>
    </row>
    <row r="12" spans="1:9" ht="15.75" thickBot="1">
      <c r="A12" s="62"/>
      <c r="B12" s="80"/>
      <c r="C12" s="64"/>
      <c r="D12" s="64"/>
      <c r="E12" s="64"/>
      <c r="F12" s="24" t="s">
        <v>95</v>
      </c>
      <c r="G12" s="34">
        <v>6</v>
      </c>
      <c r="H12" s="19">
        <f t="shared" si="0"/>
        <v>150</v>
      </c>
      <c r="I12" s="22">
        <v>900</v>
      </c>
    </row>
    <row r="13" spans="1:9" ht="15.75" thickBot="1">
      <c r="A13" s="62"/>
      <c r="B13" s="80"/>
      <c r="C13" s="64"/>
      <c r="D13" s="64"/>
      <c r="E13" s="64"/>
      <c r="F13" s="24" t="s">
        <v>67</v>
      </c>
      <c r="G13" s="34">
        <v>19.149999999999999</v>
      </c>
      <c r="H13" s="19">
        <f t="shared" si="0"/>
        <v>145</v>
      </c>
      <c r="I13" s="22">
        <v>2776.75</v>
      </c>
    </row>
    <row r="14" spans="1:9" ht="15.75" thickBot="1">
      <c r="A14" s="58"/>
      <c r="B14" s="81"/>
      <c r="C14" s="65"/>
      <c r="D14" s="65"/>
      <c r="E14" s="65"/>
      <c r="F14" s="24" t="s">
        <v>66</v>
      </c>
      <c r="G14" s="34">
        <v>60</v>
      </c>
      <c r="H14" s="19">
        <f t="shared" si="0"/>
        <v>335</v>
      </c>
      <c r="I14" s="22">
        <v>20100</v>
      </c>
    </row>
    <row r="15" spans="1:9" ht="20.25" customHeight="1" thickBot="1">
      <c r="A15" s="57">
        <v>2</v>
      </c>
      <c r="B15" s="82" t="s">
        <v>125</v>
      </c>
      <c r="C15" s="76" t="s">
        <v>126</v>
      </c>
      <c r="D15" s="74" t="s">
        <v>146</v>
      </c>
      <c r="E15" s="63" t="s">
        <v>147</v>
      </c>
      <c r="F15" s="24" t="s">
        <v>65</v>
      </c>
      <c r="G15" s="35">
        <v>40.369999999999997</v>
      </c>
      <c r="H15" s="19">
        <f t="shared" ref="H15:H67" si="1">I15/G15</f>
        <v>288.50557344562793</v>
      </c>
      <c r="I15" s="22">
        <v>11646.97</v>
      </c>
    </row>
    <row r="16" spans="1:9" ht="20.25" customHeight="1" thickBot="1">
      <c r="A16" s="62"/>
      <c r="B16" s="83"/>
      <c r="C16" s="77"/>
      <c r="D16" s="75"/>
      <c r="E16" s="64"/>
      <c r="F16" s="24" t="s">
        <v>96</v>
      </c>
      <c r="G16" s="36">
        <v>182</v>
      </c>
      <c r="H16" s="19">
        <f t="shared" si="1"/>
        <v>111</v>
      </c>
      <c r="I16" s="22">
        <v>20202</v>
      </c>
    </row>
    <row r="17" spans="1:9" ht="15.75" customHeight="1" thickBot="1">
      <c r="A17" s="57">
        <v>3</v>
      </c>
      <c r="B17" s="79" t="s">
        <v>51</v>
      </c>
      <c r="C17" s="63" t="s">
        <v>52</v>
      </c>
      <c r="D17" s="63" t="s">
        <v>153</v>
      </c>
      <c r="E17" s="63" t="s">
        <v>154</v>
      </c>
      <c r="F17" s="28" t="s">
        <v>149</v>
      </c>
      <c r="G17" s="36">
        <v>12</v>
      </c>
      <c r="H17" s="19">
        <f t="shared" si="1"/>
        <v>188</v>
      </c>
      <c r="I17" s="37">
        <v>2256</v>
      </c>
    </row>
    <row r="18" spans="1:9" ht="15.75" customHeight="1" thickBot="1">
      <c r="A18" s="62"/>
      <c r="B18" s="80"/>
      <c r="C18" s="64"/>
      <c r="D18" s="64"/>
      <c r="E18" s="64"/>
      <c r="F18" s="24" t="s">
        <v>150</v>
      </c>
      <c r="G18" s="36">
        <v>54</v>
      </c>
      <c r="H18" s="19">
        <f t="shared" si="1"/>
        <v>13.5</v>
      </c>
      <c r="I18" s="38">
        <v>729</v>
      </c>
    </row>
    <row r="19" spans="1:9" ht="15.75" customHeight="1" thickBot="1">
      <c r="A19" s="62"/>
      <c r="B19" s="80"/>
      <c r="C19" s="64"/>
      <c r="D19" s="64"/>
      <c r="E19" s="64"/>
      <c r="F19" s="28" t="s">
        <v>111</v>
      </c>
      <c r="G19" s="36">
        <v>5.38</v>
      </c>
      <c r="H19" s="19">
        <f t="shared" si="1"/>
        <v>234.00000000000003</v>
      </c>
      <c r="I19" s="38">
        <v>1258.92</v>
      </c>
    </row>
    <row r="20" spans="1:9" ht="15.75" customHeight="1" thickBot="1">
      <c r="A20" s="62"/>
      <c r="B20" s="80"/>
      <c r="C20" s="64"/>
      <c r="D20" s="64"/>
      <c r="E20" s="64"/>
      <c r="F20" s="24" t="s">
        <v>129</v>
      </c>
      <c r="G20" s="36">
        <v>17.28</v>
      </c>
      <c r="H20" s="19">
        <f t="shared" si="1"/>
        <v>161.11111111111111</v>
      </c>
      <c r="I20" s="38">
        <v>2784</v>
      </c>
    </row>
    <row r="21" spans="1:9" ht="15" customHeight="1" thickBot="1">
      <c r="A21" s="57">
        <v>4</v>
      </c>
      <c r="B21" s="79" t="s">
        <v>32</v>
      </c>
      <c r="C21" s="63" t="s">
        <v>33</v>
      </c>
      <c r="D21" s="63" t="s">
        <v>139</v>
      </c>
      <c r="E21" s="63" t="s">
        <v>140</v>
      </c>
      <c r="F21" s="24" t="s">
        <v>110</v>
      </c>
      <c r="G21" s="36">
        <v>9.5980000000000008</v>
      </c>
      <c r="H21" s="19">
        <f t="shared" si="1"/>
        <v>242.99958324650967</v>
      </c>
      <c r="I21" s="22">
        <v>2332.31</v>
      </c>
    </row>
    <row r="22" spans="1:9" ht="15" customHeight="1" thickBot="1">
      <c r="A22" s="62"/>
      <c r="B22" s="80"/>
      <c r="C22" s="64"/>
      <c r="D22" s="64"/>
      <c r="E22" s="64"/>
      <c r="F22" s="29" t="s">
        <v>152</v>
      </c>
      <c r="G22" s="36">
        <v>18.489999999999998</v>
      </c>
      <c r="H22" s="19">
        <f t="shared" si="1"/>
        <v>184</v>
      </c>
      <c r="I22" s="22">
        <v>3402.16</v>
      </c>
    </row>
    <row r="23" spans="1:9" ht="15" customHeight="1" thickBot="1">
      <c r="A23" s="62"/>
      <c r="B23" s="80"/>
      <c r="C23" s="64"/>
      <c r="D23" s="64"/>
      <c r="E23" s="64"/>
      <c r="F23" s="29" t="s">
        <v>132</v>
      </c>
      <c r="G23" s="36">
        <v>38</v>
      </c>
      <c r="H23" s="19">
        <f t="shared" si="1"/>
        <v>148.5</v>
      </c>
      <c r="I23" s="22">
        <v>5643</v>
      </c>
    </row>
    <row r="24" spans="1:9" ht="15" customHeight="1" thickBot="1">
      <c r="A24" s="62"/>
      <c r="B24" s="80"/>
      <c r="C24" s="64"/>
      <c r="D24" s="64"/>
      <c r="E24" s="64"/>
      <c r="F24" s="24" t="s">
        <v>34</v>
      </c>
      <c r="G24" s="36">
        <v>56.555</v>
      </c>
      <c r="H24" s="19">
        <f t="shared" si="1"/>
        <v>148.50004420475642</v>
      </c>
      <c r="I24" s="22">
        <v>8398.42</v>
      </c>
    </row>
    <row r="25" spans="1:9" ht="15" customHeight="1" thickBot="1">
      <c r="A25" s="58"/>
      <c r="B25" s="81"/>
      <c r="C25" s="65"/>
      <c r="D25" s="65"/>
      <c r="E25" s="65"/>
      <c r="F25" s="29" t="s">
        <v>40</v>
      </c>
      <c r="G25" s="36">
        <v>1440</v>
      </c>
      <c r="H25" s="19">
        <f t="shared" si="1"/>
        <v>5</v>
      </c>
      <c r="I25" s="22">
        <v>7200</v>
      </c>
    </row>
    <row r="26" spans="1:9" ht="15" customHeight="1" thickBot="1">
      <c r="A26" s="57">
        <v>5</v>
      </c>
      <c r="B26" s="79" t="s">
        <v>41</v>
      </c>
      <c r="C26" s="63" t="s">
        <v>64</v>
      </c>
      <c r="D26" s="63" t="s">
        <v>141</v>
      </c>
      <c r="E26" s="63" t="s">
        <v>142</v>
      </c>
      <c r="F26" s="25" t="s">
        <v>36</v>
      </c>
      <c r="G26" s="36">
        <v>192.5</v>
      </c>
      <c r="H26" s="19">
        <f t="shared" si="1"/>
        <v>20</v>
      </c>
      <c r="I26" s="22">
        <v>3850</v>
      </c>
    </row>
    <row r="27" spans="1:9" ht="15" customHeight="1" thickBot="1">
      <c r="A27" s="62"/>
      <c r="B27" s="80"/>
      <c r="C27" s="64"/>
      <c r="D27" s="64"/>
      <c r="E27" s="64"/>
      <c r="F27" s="25" t="s">
        <v>35</v>
      </c>
      <c r="G27" s="36">
        <v>428</v>
      </c>
      <c r="H27" s="19">
        <f t="shared" si="1"/>
        <v>25</v>
      </c>
      <c r="I27" s="22">
        <v>10700</v>
      </c>
    </row>
    <row r="28" spans="1:9" ht="15" customHeight="1" thickBot="1">
      <c r="A28" s="62"/>
      <c r="B28" s="80"/>
      <c r="C28" s="64"/>
      <c r="D28" s="64"/>
      <c r="E28" s="64"/>
      <c r="F28" s="26" t="s">
        <v>73</v>
      </c>
      <c r="G28" s="36">
        <v>2</v>
      </c>
      <c r="H28" s="19">
        <f t="shared" si="1"/>
        <v>160</v>
      </c>
      <c r="I28" s="22">
        <v>320</v>
      </c>
    </row>
    <row r="29" spans="1:9" ht="15" customHeight="1" thickBot="1">
      <c r="A29" s="62"/>
      <c r="B29" s="80"/>
      <c r="C29" s="64"/>
      <c r="D29" s="64"/>
      <c r="E29" s="64"/>
      <c r="F29" s="26" t="s">
        <v>38</v>
      </c>
      <c r="G29" s="36">
        <v>115</v>
      </c>
      <c r="H29" s="19">
        <f t="shared" si="1"/>
        <v>24.478260869565219</v>
      </c>
      <c r="I29" s="22">
        <v>2815</v>
      </c>
    </row>
    <row r="30" spans="1:9" ht="15" customHeight="1" thickBot="1">
      <c r="A30" s="62"/>
      <c r="B30" s="80"/>
      <c r="C30" s="64"/>
      <c r="D30" s="64"/>
      <c r="E30" s="64"/>
      <c r="F30" s="25" t="s">
        <v>37</v>
      </c>
      <c r="G30" s="36">
        <v>81</v>
      </c>
      <c r="H30" s="19">
        <f t="shared" si="1"/>
        <v>38.086419753086417</v>
      </c>
      <c r="I30" s="22">
        <v>3085</v>
      </c>
    </row>
    <row r="31" spans="1:9" ht="15" customHeight="1" thickBot="1">
      <c r="A31" s="62"/>
      <c r="B31" s="80"/>
      <c r="C31" s="64"/>
      <c r="D31" s="64"/>
      <c r="E31" s="64"/>
      <c r="F31" s="26" t="s">
        <v>43</v>
      </c>
      <c r="G31" s="36">
        <v>13.6</v>
      </c>
      <c r="H31" s="19">
        <f t="shared" si="1"/>
        <v>30</v>
      </c>
      <c r="I31" s="22">
        <v>408</v>
      </c>
    </row>
    <row r="32" spans="1:9" ht="15" customHeight="1" thickBot="1">
      <c r="A32" s="62"/>
      <c r="B32" s="80"/>
      <c r="C32" s="64"/>
      <c r="D32" s="64"/>
      <c r="E32" s="64"/>
      <c r="F32" s="25" t="s">
        <v>106</v>
      </c>
      <c r="G32" s="36">
        <v>6.1</v>
      </c>
      <c r="H32" s="19">
        <f t="shared" si="1"/>
        <v>60</v>
      </c>
      <c r="I32" s="22">
        <v>366</v>
      </c>
    </row>
    <row r="33" spans="1:9" ht="15" customHeight="1" thickBot="1">
      <c r="A33" s="62"/>
      <c r="B33" s="80"/>
      <c r="C33" s="64"/>
      <c r="D33" s="64"/>
      <c r="E33" s="64"/>
      <c r="F33" s="25" t="s">
        <v>44</v>
      </c>
      <c r="G33" s="36">
        <v>11.6</v>
      </c>
      <c r="H33" s="19">
        <f t="shared" si="1"/>
        <v>50</v>
      </c>
      <c r="I33" s="22">
        <v>580</v>
      </c>
    </row>
    <row r="34" spans="1:9" ht="15" customHeight="1" thickBot="1">
      <c r="A34" s="62"/>
      <c r="B34" s="80"/>
      <c r="C34" s="64"/>
      <c r="D34" s="64"/>
      <c r="E34" s="64"/>
      <c r="F34" s="30" t="s">
        <v>39</v>
      </c>
      <c r="G34" s="36">
        <v>10.4</v>
      </c>
      <c r="H34" s="19">
        <f t="shared" si="1"/>
        <v>30</v>
      </c>
      <c r="I34" s="22">
        <v>312</v>
      </c>
    </row>
    <row r="35" spans="1:9" ht="15" customHeight="1" thickBot="1">
      <c r="A35" s="58"/>
      <c r="B35" s="81"/>
      <c r="C35" s="65"/>
      <c r="D35" s="65"/>
      <c r="E35" s="65"/>
      <c r="F35" s="30" t="s">
        <v>42</v>
      </c>
      <c r="G35" s="36">
        <v>1.9</v>
      </c>
      <c r="H35" s="19">
        <f t="shared" si="1"/>
        <v>130</v>
      </c>
      <c r="I35" s="22">
        <v>247</v>
      </c>
    </row>
    <row r="36" spans="1:9" ht="15" customHeight="1" thickBot="1">
      <c r="A36" s="57">
        <v>6</v>
      </c>
      <c r="B36" s="79" t="s">
        <v>48</v>
      </c>
      <c r="C36" s="63" t="s">
        <v>49</v>
      </c>
      <c r="D36" s="63" t="s">
        <v>155</v>
      </c>
      <c r="E36" s="63" t="s">
        <v>156</v>
      </c>
      <c r="F36" s="24" t="s">
        <v>102</v>
      </c>
      <c r="G36" s="36">
        <v>100</v>
      </c>
      <c r="H36" s="19">
        <f t="shared" ref="H36:H38" si="2">I36/G36</f>
        <v>28.5</v>
      </c>
      <c r="I36" s="22">
        <v>2850</v>
      </c>
    </row>
    <row r="37" spans="1:9" ht="15" customHeight="1" thickBot="1">
      <c r="A37" s="62"/>
      <c r="B37" s="80"/>
      <c r="C37" s="64"/>
      <c r="D37" s="64"/>
      <c r="E37" s="64"/>
      <c r="F37" s="24" t="s">
        <v>50</v>
      </c>
      <c r="G37" s="36">
        <v>500</v>
      </c>
      <c r="H37" s="19">
        <f t="shared" si="2"/>
        <v>21.4</v>
      </c>
      <c r="I37" s="22">
        <v>10700</v>
      </c>
    </row>
    <row r="38" spans="1:9" ht="15" customHeight="1" thickBot="1">
      <c r="A38" s="62"/>
      <c r="B38" s="80"/>
      <c r="C38" s="64"/>
      <c r="D38" s="64"/>
      <c r="E38" s="64"/>
      <c r="F38" s="24" t="s">
        <v>83</v>
      </c>
      <c r="G38" s="36">
        <v>50</v>
      </c>
      <c r="H38" s="19">
        <f t="shared" si="2"/>
        <v>45</v>
      </c>
      <c r="I38" s="22">
        <v>2250</v>
      </c>
    </row>
    <row r="39" spans="1:9" ht="45" customHeight="1" thickBot="1">
      <c r="A39" s="8">
        <v>7</v>
      </c>
      <c r="B39" s="25" t="s">
        <v>10</v>
      </c>
      <c r="C39" s="11" t="s">
        <v>53</v>
      </c>
      <c r="D39" s="13" t="s">
        <v>112</v>
      </c>
      <c r="E39" s="12" t="s">
        <v>113</v>
      </c>
      <c r="F39" s="12" t="s">
        <v>74</v>
      </c>
      <c r="G39" s="28">
        <v>405</v>
      </c>
      <c r="H39" s="19">
        <f t="shared" si="1"/>
        <v>35.75925925925926</v>
      </c>
      <c r="I39" s="37">
        <v>14482.5</v>
      </c>
    </row>
    <row r="40" spans="1:9" ht="15.75" thickBot="1">
      <c r="A40" s="57">
        <v>8</v>
      </c>
      <c r="B40" s="59" t="s">
        <v>105</v>
      </c>
      <c r="C40" s="55" t="s">
        <v>206</v>
      </c>
      <c r="D40" s="55"/>
      <c r="E40" s="55"/>
      <c r="F40" s="14" t="s">
        <v>200</v>
      </c>
      <c r="G40" s="30">
        <v>17</v>
      </c>
      <c r="H40" s="19">
        <f t="shared" si="1"/>
        <v>229.5</v>
      </c>
      <c r="I40" s="15">
        <v>3901.5</v>
      </c>
    </row>
    <row r="41" spans="1:9" ht="15.75" thickBot="1">
      <c r="A41" s="62"/>
      <c r="B41" s="78"/>
      <c r="C41" s="61"/>
      <c r="D41" s="61"/>
      <c r="E41" s="61"/>
      <c r="F41" s="14" t="s">
        <v>136</v>
      </c>
      <c r="G41" s="39">
        <v>56</v>
      </c>
      <c r="H41" s="19">
        <f t="shared" si="1"/>
        <v>35.9</v>
      </c>
      <c r="I41" s="23">
        <v>2010.4</v>
      </c>
    </row>
    <row r="42" spans="1:9" ht="15.75" thickBot="1">
      <c r="A42" s="62"/>
      <c r="B42" s="78"/>
      <c r="C42" s="61"/>
      <c r="D42" s="61"/>
      <c r="E42" s="61"/>
      <c r="F42" s="14" t="s">
        <v>201</v>
      </c>
      <c r="G42" s="39">
        <v>20</v>
      </c>
      <c r="H42" s="19">
        <f t="shared" si="1"/>
        <v>109.9</v>
      </c>
      <c r="I42" s="23">
        <v>2198</v>
      </c>
    </row>
    <row r="43" spans="1:9" ht="15.75" thickBot="1">
      <c r="A43" s="62"/>
      <c r="B43" s="78"/>
      <c r="C43" s="61"/>
      <c r="D43" s="61"/>
      <c r="E43" s="61"/>
      <c r="F43" s="14" t="s">
        <v>202</v>
      </c>
      <c r="G43" s="39">
        <v>31</v>
      </c>
      <c r="H43" s="19">
        <f t="shared" si="1"/>
        <v>109.9</v>
      </c>
      <c r="I43" s="23">
        <v>3406.9</v>
      </c>
    </row>
    <row r="44" spans="1:9" ht="15.75" thickBot="1">
      <c r="A44" s="62"/>
      <c r="B44" s="78"/>
      <c r="C44" s="61"/>
      <c r="D44" s="61"/>
      <c r="E44" s="61"/>
      <c r="F44" s="14" t="s">
        <v>203</v>
      </c>
      <c r="G44" s="39">
        <v>160</v>
      </c>
      <c r="H44" s="19">
        <f t="shared" si="1"/>
        <v>72.900000000000006</v>
      </c>
      <c r="I44" s="23">
        <v>11664</v>
      </c>
    </row>
    <row r="45" spans="1:9" ht="15.75" thickBot="1">
      <c r="A45" s="62"/>
      <c r="B45" s="78"/>
      <c r="C45" s="61"/>
      <c r="D45" s="61"/>
      <c r="E45" s="61"/>
      <c r="F45" s="14" t="s">
        <v>204</v>
      </c>
      <c r="G45" s="39">
        <v>60</v>
      </c>
      <c r="H45" s="19">
        <f t="shared" si="1"/>
        <v>64.900000000000006</v>
      </c>
      <c r="I45" s="23">
        <v>3894</v>
      </c>
    </row>
    <row r="46" spans="1:9" ht="15.75" thickBot="1">
      <c r="A46" s="62"/>
      <c r="B46" s="78"/>
      <c r="C46" s="61"/>
      <c r="D46" s="61"/>
      <c r="E46" s="61"/>
      <c r="F46" s="14" t="s">
        <v>205</v>
      </c>
      <c r="G46" s="39">
        <v>100</v>
      </c>
      <c r="H46" s="19">
        <f t="shared" si="1"/>
        <v>42.9</v>
      </c>
      <c r="I46" s="23">
        <v>4290</v>
      </c>
    </row>
    <row r="47" spans="1:9" ht="15.75" customHeight="1" thickBot="1">
      <c r="A47" s="57">
        <v>9</v>
      </c>
      <c r="B47" s="79" t="s">
        <v>99</v>
      </c>
      <c r="C47" s="63" t="s">
        <v>215</v>
      </c>
      <c r="D47" s="63" t="s">
        <v>216</v>
      </c>
      <c r="E47" s="63" t="s">
        <v>217</v>
      </c>
      <c r="F47" s="14" t="s">
        <v>218</v>
      </c>
      <c r="G47" s="8">
        <v>200</v>
      </c>
      <c r="H47" s="31">
        <f t="shared" si="1"/>
        <v>65</v>
      </c>
      <c r="I47" s="9">
        <v>13000</v>
      </c>
    </row>
    <row r="48" spans="1:9" ht="15.75" customHeight="1" thickBot="1">
      <c r="A48" s="58"/>
      <c r="B48" s="81"/>
      <c r="C48" s="65"/>
      <c r="D48" s="65"/>
      <c r="E48" s="65"/>
      <c r="F48" s="14" t="s">
        <v>219</v>
      </c>
      <c r="G48" s="8">
        <v>200</v>
      </c>
      <c r="H48" s="31">
        <f t="shared" si="1"/>
        <v>30</v>
      </c>
      <c r="I48" s="9">
        <v>6000</v>
      </c>
    </row>
    <row r="49" spans="1:9" ht="15" customHeight="1" thickBot="1">
      <c r="A49" s="57">
        <v>10</v>
      </c>
      <c r="B49" s="79" t="s">
        <v>103</v>
      </c>
      <c r="C49" s="63" t="s">
        <v>177</v>
      </c>
      <c r="D49" s="63" t="s">
        <v>178</v>
      </c>
      <c r="E49" s="63" t="s">
        <v>179</v>
      </c>
      <c r="F49" s="14" t="s">
        <v>109</v>
      </c>
      <c r="G49" s="40">
        <v>60</v>
      </c>
      <c r="H49" s="19">
        <f t="shared" si="1"/>
        <v>43</v>
      </c>
      <c r="I49" s="15">
        <v>2580</v>
      </c>
    </row>
    <row r="50" spans="1:9" ht="15" customHeight="1" thickBot="1">
      <c r="A50" s="62"/>
      <c r="B50" s="80"/>
      <c r="C50" s="64"/>
      <c r="D50" s="64"/>
      <c r="E50" s="64"/>
      <c r="F50" s="14" t="s">
        <v>180</v>
      </c>
      <c r="G50" s="40">
        <v>7</v>
      </c>
      <c r="H50" s="19">
        <f t="shared" si="1"/>
        <v>241.79999999999998</v>
      </c>
      <c r="I50" s="15">
        <v>1692.6</v>
      </c>
    </row>
    <row r="51" spans="1:9" ht="15" customHeight="1" thickBot="1">
      <c r="A51" s="62"/>
      <c r="B51" s="80"/>
      <c r="C51" s="64"/>
      <c r="D51" s="64"/>
      <c r="E51" s="64"/>
      <c r="F51" s="14" t="s">
        <v>181</v>
      </c>
      <c r="G51" s="40">
        <v>5</v>
      </c>
      <c r="H51" s="19">
        <f t="shared" si="1"/>
        <v>95.5</v>
      </c>
      <c r="I51" s="15">
        <v>477.5</v>
      </c>
    </row>
    <row r="52" spans="1:9" ht="15" customHeight="1" thickBot="1">
      <c r="A52" s="62"/>
      <c r="B52" s="80"/>
      <c r="C52" s="64"/>
      <c r="D52" s="64"/>
      <c r="E52" s="64"/>
      <c r="F52" s="14" t="s">
        <v>182</v>
      </c>
      <c r="G52" s="40">
        <v>44</v>
      </c>
      <c r="H52" s="19">
        <f t="shared" si="1"/>
        <v>25.9</v>
      </c>
      <c r="I52" s="15">
        <v>1139.5999999999999</v>
      </c>
    </row>
    <row r="53" spans="1:9" ht="15" customHeight="1" thickBot="1">
      <c r="A53" s="62"/>
      <c r="B53" s="80"/>
      <c r="C53" s="64"/>
      <c r="D53" s="64"/>
      <c r="E53" s="64"/>
      <c r="F53" s="14" t="s">
        <v>183</v>
      </c>
      <c r="G53" s="40">
        <v>30</v>
      </c>
      <c r="H53" s="19">
        <f t="shared" si="1"/>
        <v>37.700000000000003</v>
      </c>
      <c r="I53" s="15">
        <v>1131</v>
      </c>
    </row>
    <row r="54" spans="1:9" ht="15" customHeight="1" thickBot="1">
      <c r="A54" s="62"/>
      <c r="B54" s="80"/>
      <c r="C54" s="64"/>
      <c r="D54" s="64"/>
      <c r="E54" s="64"/>
      <c r="F54" s="14" t="s">
        <v>184</v>
      </c>
      <c r="G54" s="40">
        <v>10</v>
      </c>
      <c r="H54" s="19">
        <f t="shared" si="1"/>
        <v>37.700000000000003</v>
      </c>
      <c r="I54" s="15">
        <v>377</v>
      </c>
    </row>
    <row r="55" spans="1:9" ht="15" customHeight="1" thickBot="1">
      <c r="A55" s="62"/>
      <c r="B55" s="80"/>
      <c r="C55" s="64"/>
      <c r="D55" s="64"/>
      <c r="E55" s="64"/>
      <c r="F55" s="14" t="s">
        <v>138</v>
      </c>
      <c r="G55" s="40">
        <v>28</v>
      </c>
      <c r="H55" s="19">
        <f t="shared" si="1"/>
        <v>29.650000000000002</v>
      </c>
      <c r="I55" s="15">
        <v>830.2</v>
      </c>
    </row>
    <row r="56" spans="1:9" ht="15" customHeight="1" thickBot="1">
      <c r="A56" s="62"/>
      <c r="B56" s="80"/>
      <c r="C56" s="64"/>
      <c r="D56" s="64"/>
      <c r="E56" s="64"/>
      <c r="F56" s="14" t="s">
        <v>185</v>
      </c>
      <c r="G56" s="40">
        <v>30</v>
      </c>
      <c r="H56" s="19">
        <f t="shared" si="1"/>
        <v>22.8</v>
      </c>
      <c r="I56" s="15">
        <v>684</v>
      </c>
    </row>
    <row r="57" spans="1:9" ht="15" customHeight="1" thickBot="1">
      <c r="A57" s="62"/>
      <c r="B57" s="80"/>
      <c r="C57" s="64"/>
      <c r="D57" s="64"/>
      <c r="E57" s="64"/>
      <c r="F57" s="14" t="s">
        <v>186</v>
      </c>
      <c r="G57" s="40">
        <v>30</v>
      </c>
      <c r="H57" s="19">
        <f t="shared" si="1"/>
        <v>12.8</v>
      </c>
      <c r="I57" s="15">
        <v>384</v>
      </c>
    </row>
    <row r="58" spans="1:9" ht="15" customHeight="1" thickBot="1">
      <c r="A58" s="62"/>
      <c r="B58" s="80"/>
      <c r="C58" s="64"/>
      <c r="D58" s="64"/>
      <c r="E58" s="64"/>
      <c r="F58" s="14" t="s">
        <v>187</v>
      </c>
      <c r="G58" s="40">
        <v>40</v>
      </c>
      <c r="H58" s="19">
        <f t="shared" si="1"/>
        <v>28</v>
      </c>
      <c r="I58" s="15">
        <v>1120</v>
      </c>
    </row>
    <row r="59" spans="1:9" ht="15" customHeight="1" thickBot="1">
      <c r="A59" s="62"/>
      <c r="B59" s="80"/>
      <c r="C59" s="64"/>
      <c r="D59" s="64"/>
      <c r="E59" s="64"/>
      <c r="F59" s="14" t="s">
        <v>188</v>
      </c>
      <c r="G59" s="40">
        <v>30</v>
      </c>
      <c r="H59" s="19">
        <f t="shared" si="1"/>
        <v>28</v>
      </c>
      <c r="I59" s="15">
        <v>840</v>
      </c>
    </row>
    <row r="60" spans="1:9" ht="15" customHeight="1" thickBot="1">
      <c r="A60" s="62"/>
      <c r="B60" s="80"/>
      <c r="C60" s="64"/>
      <c r="D60" s="64"/>
      <c r="E60" s="64"/>
      <c r="F60" s="14" t="s">
        <v>189</v>
      </c>
      <c r="G60" s="40">
        <v>15</v>
      </c>
      <c r="H60" s="19">
        <f t="shared" si="1"/>
        <v>28</v>
      </c>
      <c r="I60" s="15">
        <v>420</v>
      </c>
    </row>
    <row r="61" spans="1:9" ht="15" customHeight="1" thickBot="1">
      <c r="A61" s="62"/>
      <c r="B61" s="80"/>
      <c r="C61" s="64"/>
      <c r="D61" s="64"/>
      <c r="E61" s="64"/>
      <c r="F61" s="14" t="s">
        <v>108</v>
      </c>
      <c r="G61" s="40">
        <v>30</v>
      </c>
      <c r="H61" s="19">
        <f t="shared" si="1"/>
        <v>14</v>
      </c>
      <c r="I61" s="15">
        <v>420</v>
      </c>
    </row>
    <row r="62" spans="1:9" ht="15" customHeight="1" thickBot="1">
      <c r="A62" s="62"/>
      <c r="B62" s="80"/>
      <c r="C62" s="64"/>
      <c r="D62" s="64"/>
      <c r="E62" s="64"/>
      <c r="F62" s="14" t="s">
        <v>190</v>
      </c>
      <c r="G62" s="40">
        <v>15</v>
      </c>
      <c r="H62" s="19">
        <f t="shared" si="1"/>
        <v>27.240000000000002</v>
      </c>
      <c r="I62" s="15">
        <v>408.6</v>
      </c>
    </row>
    <row r="63" spans="1:9" ht="15" customHeight="1" thickBot="1">
      <c r="A63" s="62"/>
      <c r="B63" s="80"/>
      <c r="C63" s="64"/>
      <c r="D63" s="64"/>
      <c r="E63" s="64"/>
      <c r="F63" s="14" t="s">
        <v>191</v>
      </c>
      <c r="G63" s="40">
        <v>10</v>
      </c>
      <c r="H63" s="19">
        <f t="shared" si="1"/>
        <v>32</v>
      </c>
      <c r="I63" s="15">
        <v>320</v>
      </c>
    </row>
    <row r="64" spans="1:9" ht="15" customHeight="1" thickBot="1">
      <c r="A64" s="62"/>
      <c r="B64" s="80"/>
      <c r="C64" s="64"/>
      <c r="D64" s="64"/>
      <c r="E64" s="64"/>
      <c r="F64" s="14" t="s">
        <v>192</v>
      </c>
      <c r="G64" s="40">
        <v>15</v>
      </c>
      <c r="H64" s="19">
        <f t="shared" si="1"/>
        <v>19.98</v>
      </c>
      <c r="I64" s="15">
        <v>299.7</v>
      </c>
    </row>
    <row r="65" spans="1:9" ht="15" customHeight="1" thickBot="1">
      <c r="A65" s="62"/>
      <c r="B65" s="80"/>
      <c r="C65" s="64"/>
      <c r="D65" s="64"/>
      <c r="E65" s="64"/>
      <c r="F65" s="14" t="s">
        <v>193</v>
      </c>
      <c r="G65" s="40">
        <v>9</v>
      </c>
      <c r="H65" s="19">
        <f t="shared" si="1"/>
        <v>63</v>
      </c>
      <c r="I65" s="15">
        <v>567</v>
      </c>
    </row>
    <row r="66" spans="1:9" ht="26.25" thickBot="1">
      <c r="A66" s="62"/>
      <c r="B66" s="80"/>
      <c r="C66" s="64"/>
      <c r="D66" s="64"/>
      <c r="E66" s="64"/>
      <c r="F66" s="14" t="s">
        <v>194</v>
      </c>
      <c r="G66" s="40">
        <v>10</v>
      </c>
      <c r="H66" s="19">
        <f t="shared" si="1"/>
        <v>22.4</v>
      </c>
      <c r="I66" s="15">
        <v>224</v>
      </c>
    </row>
    <row r="67" spans="1:9" ht="15.75" thickBot="1">
      <c r="A67" s="58"/>
      <c r="B67" s="81"/>
      <c r="C67" s="65"/>
      <c r="D67" s="65"/>
      <c r="E67" s="65"/>
      <c r="F67" s="14" t="s">
        <v>195</v>
      </c>
      <c r="G67" s="40">
        <v>1</v>
      </c>
      <c r="H67" s="19">
        <f t="shared" si="1"/>
        <v>462</v>
      </c>
      <c r="I67" s="15">
        <v>462</v>
      </c>
    </row>
    <row r="68" spans="1:9" ht="15.75" thickBot="1">
      <c r="A68" s="57">
        <v>11</v>
      </c>
      <c r="B68" s="79" t="s">
        <v>90</v>
      </c>
      <c r="C68" s="63" t="s">
        <v>133</v>
      </c>
      <c r="D68" s="63" t="s">
        <v>176</v>
      </c>
      <c r="E68" s="63" t="s">
        <v>143</v>
      </c>
      <c r="F68" s="14" t="s">
        <v>104</v>
      </c>
      <c r="G68" s="40">
        <v>2</v>
      </c>
      <c r="H68" s="19">
        <f t="shared" ref="H68:H71" si="3">I68/G68</f>
        <v>2750</v>
      </c>
      <c r="I68" s="15">
        <v>5500</v>
      </c>
    </row>
    <row r="69" spans="1:9" ht="15.75" thickBot="1">
      <c r="A69" s="62"/>
      <c r="B69" s="80"/>
      <c r="C69" s="64"/>
      <c r="D69" s="64"/>
      <c r="E69" s="64"/>
      <c r="F69" s="14" t="s">
        <v>144</v>
      </c>
      <c r="G69" s="40">
        <v>10</v>
      </c>
      <c r="H69" s="19">
        <f t="shared" si="3"/>
        <v>335</v>
      </c>
      <c r="I69" s="15">
        <v>3350</v>
      </c>
    </row>
    <row r="70" spans="1:9" ht="15.75" thickBot="1">
      <c r="A70" s="62"/>
      <c r="B70" s="80"/>
      <c r="C70" s="64"/>
      <c r="D70" s="64"/>
      <c r="E70" s="64"/>
      <c r="F70" s="14" t="s">
        <v>137</v>
      </c>
      <c r="G70" s="40">
        <v>3</v>
      </c>
      <c r="H70" s="19">
        <f t="shared" si="3"/>
        <v>440</v>
      </c>
      <c r="I70" s="15">
        <v>1320</v>
      </c>
    </row>
    <row r="71" spans="1:9" ht="15.75" thickBot="1">
      <c r="A71" s="62"/>
      <c r="B71" s="80"/>
      <c r="C71" s="64"/>
      <c r="D71" s="64"/>
      <c r="E71" s="64"/>
      <c r="F71" s="14" t="s">
        <v>175</v>
      </c>
      <c r="G71" s="40">
        <v>1</v>
      </c>
      <c r="H71" s="19">
        <f t="shared" si="3"/>
        <v>360</v>
      </c>
      <c r="I71" s="15">
        <v>360</v>
      </c>
    </row>
    <row r="72" spans="1:9" ht="26.25" customHeight="1" thickBot="1">
      <c r="A72" s="57">
        <v>12</v>
      </c>
      <c r="B72" s="79" t="s">
        <v>207</v>
      </c>
      <c r="C72" s="63" t="s">
        <v>208</v>
      </c>
      <c r="D72" s="63" t="s">
        <v>209</v>
      </c>
      <c r="E72" s="63" t="s">
        <v>210</v>
      </c>
      <c r="F72" s="11" t="s">
        <v>211</v>
      </c>
      <c r="G72" s="40">
        <v>9</v>
      </c>
      <c r="H72" s="19">
        <f t="shared" ref="H72:H112" si="4">I72/G72</f>
        <v>385.9</v>
      </c>
      <c r="I72" s="15">
        <v>3473.1</v>
      </c>
    </row>
    <row r="73" spans="1:9" ht="26.25" thickBot="1">
      <c r="A73" s="62"/>
      <c r="B73" s="80"/>
      <c r="C73" s="64"/>
      <c r="D73" s="64"/>
      <c r="E73" s="64"/>
      <c r="F73" s="11" t="s">
        <v>212</v>
      </c>
      <c r="G73" s="40">
        <v>9.4</v>
      </c>
      <c r="H73" s="19">
        <f t="shared" si="4"/>
        <v>345.72978723404253</v>
      </c>
      <c r="I73" s="15">
        <v>3249.86</v>
      </c>
    </row>
    <row r="74" spans="1:9" ht="26.25" thickBot="1">
      <c r="A74" s="62"/>
      <c r="B74" s="80"/>
      <c r="C74" s="64"/>
      <c r="D74" s="64"/>
      <c r="E74" s="64"/>
      <c r="F74" s="11" t="s">
        <v>213</v>
      </c>
      <c r="G74" s="40">
        <v>10</v>
      </c>
      <c r="H74" s="19">
        <f t="shared" si="4"/>
        <v>453.23</v>
      </c>
      <c r="I74" s="15">
        <v>4532.3</v>
      </c>
    </row>
    <row r="75" spans="1:9" ht="26.25" thickBot="1">
      <c r="A75" s="62"/>
      <c r="B75" s="80"/>
      <c r="C75" s="64"/>
      <c r="D75" s="65"/>
      <c r="E75" s="65"/>
      <c r="F75" s="11" t="s">
        <v>214</v>
      </c>
      <c r="G75" s="40">
        <v>10</v>
      </c>
      <c r="H75" s="19">
        <f t="shared" si="4"/>
        <v>435.27</v>
      </c>
      <c r="I75" s="15">
        <v>4352.7</v>
      </c>
    </row>
    <row r="76" spans="1:9" ht="15.75" customHeight="1" thickBot="1">
      <c r="A76" s="57">
        <v>13</v>
      </c>
      <c r="B76" s="79" t="s">
        <v>84</v>
      </c>
      <c r="C76" s="63" t="s">
        <v>85</v>
      </c>
      <c r="D76" s="63" t="s">
        <v>157</v>
      </c>
      <c r="E76" s="63" t="s">
        <v>158</v>
      </c>
      <c r="F76" s="14" t="s">
        <v>164</v>
      </c>
      <c r="G76" s="40">
        <v>1</v>
      </c>
      <c r="H76" s="19">
        <f t="shared" si="4"/>
        <v>4955</v>
      </c>
      <c r="I76" s="15">
        <v>4955</v>
      </c>
    </row>
    <row r="77" spans="1:9" ht="15.75" customHeight="1" thickBot="1">
      <c r="A77" s="62"/>
      <c r="B77" s="80"/>
      <c r="C77" s="64"/>
      <c r="D77" s="64"/>
      <c r="E77" s="64"/>
      <c r="F77" s="14" t="s">
        <v>165</v>
      </c>
      <c r="G77" s="40">
        <v>1</v>
      </c>
      <c r="H77" s="19">
        <f t="shared" si="4"/>
        <v>200</v>
      </c>
      <c r="I77" s="15">
        <v>200</v>
      </c>
    </row>
    <row r="78" spans="1:9" ht="15.75" customHeight="1" thickBot="1">
      <c r="A78" s="62"/>
      <c r="B78" s="80"/>
      <c r="C78" s="64"/>
      <c r="D78" s="64"/>
      <c r="E78" s="64"/>
      <c r="F78" s="14" t="s">
        <v>166</v>
      </c>
      <c r="G78" s="40">
        <v>0.5</v>
      </c>
      <c r="H78" s="19">
        <f t="shared" si="4"/>
        <v>460</v>
      </c>
      <c r="I78" s="15">
        <v>230</v>
      </c>
    </row>
    <row r="79" spans="1:9" ht="15.75" customHeight="1" thickBot="1">
      <c r="A79" s="62"/>
      <c r="B79" s="80"/>
      <c r="C79" s="64"/>
      <c r="D79" s="64"/>
      <c r="E79" s="64"/>
      <c r="F79" s="14" t="s">
        <v>167</v>
      </c>
      <c r="G79" s="40">
        <v>1</v>
      </c>
      <c r="H79" s="19">
        <f t="shared" si="4"/>
        <v>370</v>
      </c>
      <c r="I79" s="15">
        <v>370</v>
      </c>
    </row>
    <row r="80" spans="1:9" ht="24.75" customHeight="1" thickBot="1">
      <c r="A80" s="62"/>
      <c r="B80" s="80"/>
      <c r="C80" s="64"/>
      <c r="D80" s="64"/>
      <c r="E80" s="64"/>
      <c r="F80" s="14" t="s">
        <v>168</v>
      </c>
      <c r="G80" s="40">
        <v>0.3</v>
      </c>
      <c r="H80" s="19">
        <f t="shared" si="4"/>
        <v>220</v>
      </c>
      <c r="I80" s="15">
        <v>66</v>
      </c>
    </row>
    <row r="81" spans="1:9" ht="15.75" customHeight="1" thickBot="1">
      <c r="A81" s="62"/>
      <c r="B81" s="80"/>
      <c r="C81" s="64"/>
      <c r="D81" s="64"/>
      <c r="E81" s="64"/>
      <c r="F81" s="14" t="s">
        <v>169</v>
      </c>
      <c r="G81" s="40">
        <v>1</v>
      </c>
      <c r="H81" s="19">
        <f t="shared" si="4"/>
        <v>450</v>
      </c>
      <c r="I81" s="15">
        <v>450</v>
      </c>
    </row>
    <row r="82" spans="1:9" ht="27.75" customHeight="1" thickBot="1">
      <c r="A82" s="62"/>
      <c r="B82" s="80"/>
      <c r="C82" s="64"/>
      <c r="D82" s="64"/>
      <c r="E82" s="64"/>
      <c r="F82" s="14" t="s">
        <v>170</v>
      </c>
      <c r="G82" s="40">
        <v>3</v>
      </c>
      <c r="H82" s="19">
        <f t="shared" si="4"/>
        <v>80</v>
      </c>
      <c r="I82" s="15">
        <v>240</v>
      </c>
    </row>
    <row r="83" spans="1:9" ht="15.75" customHeight="1" thickBot="1">
      <c r="A83" s="62"/>
      <c r="B83" s="80"/>
      <c r="C83" s="64"/>
      <c r="D83" s="64"/>
      <c r="E83" s="64"/>
      <c r="F83" s="14" t="s">
        <v>159</v>
      </c>
      <c r="G83" s="40">
        <v>1</v>
      </c>
      <c r="H83" s="19">
        <f t="shared" ref="H83:H89" si="5">I83/G83</f>
        <v>300</v>
      </c>
      <c r="I83" s="15">
        <v>300</v>
      </c>
    </row>
    <row r="84" spans="1:9" ht="15.75" customHeight="1" thickBot="1">
      <c r="A84" s="62"/>
      <c r="B84" s="80"/>
      <c r="C84" s="64"/>
      <c r="D84" s="64"/>
      <c r="E84" s="64"/>
      <c r="F84" s="14" t="s">
        <v>160</v>
      </c>
      <c r="G84" s="40">
        <v>1</v>
      </c>
      <c r="H84" s="19">
        <f t="shared" si="5"/>
        <v>2000</v>
      </c>
      <c r="I84" s="15">
        <v>2000</v>
      </c>
    </row>
    <row r="85" spans="1:9" ht="27" customHeight="1" thickBot="1">
      <c r="A85" s="62"/>
      <c r="B85" s="80"/>
      <c r="C85" s="64"/>
      <c r="D85" s="64"/>
      <c r="E85" s="64"/>
      <c r="F85" s="14" t="s">
        <v>161</v>
      </c>
      <c r="G85" s="40">
        <v>1</v>
      </c>
      <c r="H85" s="19">
        <f t="shared" si="5"/>
        <v>600</v>
      </c>
      <c r="I85" s="15">
        <v>600</v>
      </c>
    </row>
    <row r="86" spans="1:9" ht="15.75" customHeight="1" thickBot="1">
      <c r="A86" s="62"/>
      <c r="B86" s="80"/>
      <c r="C86" s="64"/>
      <c r="D86" s="64"/>
      <c r="E86" s="64"/>
      <c r="F86" s="14" t="s">
        <v>162</v>
      </c>
      <c r="G86" s="40">
        <v>1</v>
      </c>
      <c r="H86" s="19">
        <f t="shared" si="5"/>
        <v>1300</v>
      </c>
      <c r="I86" s="15">
        <v>1300</v>
      </c>
    </row>
    <row r="87" spans="1:9" ht="15.75" customHeight="1" thickBot="1">
      <c r="A87" s="58"/>
      <c r="B87" s="81"/>
      <c r="C87" s="65"/>
      <c r="D87" s="65"/>
      <c r="E87" s="65"/>
      <c r="F87" s="14" t="s">
        <v>163</v>
      </c>
      <c r="G87" s="40">
        <v>1</v>
      </c>
      <c r="H87" s="19">
        <f t="shared" si="5"/>
        <v>1400</v>
      </c>
      <c r="I87" s="15">
        <v>1400</v>
      </c>
    </row>
    <row r="88" spans="1:9" ht="27" customHeight="1" thickBot="1">
      <c r="A88" s="57">
        <v>14</v>
      </c>
      <c r="B88" s="79" t="s">
        <v>122</v>
      </c>
      <c r="C88" s="63" t="s">
        <v>123</v>
      </c>
      <c r="D88" s="14" t="s">
        <v>172</v>
      </c>
      <c r="E88" s="63" t="s">
        <v>173</v>
      </c>
      <c r="F88" s="11" t="s">
        <v>124</v>
      </c>
      <c r="G88" s="40">
        <v>1</v>
      </c>
      <c r="H88" s="19">
        <f t="shared" si="5"/>
        <v>5000</v>
      </c>
      <c r="I88" s="15">
        <v>5000</v>
      </c>
    </row>
    <row r="89" spans="1:9" ht="27" customHeight="1" thickBot="1">
      <c r="A89" s="58"/>
      <c r="B89" s="81"/>
      <c r="C89" s="65"/>
      <c r="D89" s="14" t="s">
        <v>174</v>
      </c>
      <c r="E89" s="65"/>
      <c r="F89" s="11" t="s">
        <v>124</v>
      </c>
      <c r="G89" s="40">
        <v>1</v>
      </c>
      <c r="H89" s="19">
        <f t="shared" si="5"/>
        <v>4000</v>
      </c>
      <c r="I89" s="15">
        <v>4000</v>
      </c>
    </row>
    <row r="90" spans="1:9" ht="42" customHeight="1" thickBot="1">
      <c r="A90" s="45">
        <v>15</v>
      </c>
      <c r="B90" s="49" t="s">
        <v>28</v>
      </c>
      <c r="C90" s="47" t="s">
        <v>62</v>
      </c>
      <c r="D90" s="47" t="s">
        <v>82</v>
      </c>
      <c r="E90" s="47" t="s">
        <v>114</v>
      </c>
      <c r="F90" s="14" t="s">
        <v>29</v>
      </c>
      <c r="G90" s="40">
        <v>38</v>
      </c>
      <c r="H90" s="19">
        <f t="shared" si="4"/>
        <v>30.5</v>
      </c>
      <c r="I90" s="15">
        <v>1159</v>
      </c>
    </row>
    <row r="91" spans="1:9" ht="27.75" customHeight="1" thickBot="1">
      <c r="A91" s="45">
        <v>16</v>
      </c>
      <c r="B91" s="49" t="s">
        <v>91</v>
      </c>
      <c r="C91" s="47" t="s">
        <v>92</v>
      </c>
      <c r="D91" s="47" t="s">
        <v>130</v>
      </c>
      <c r="E91" s="47" t="s">
        <v>131</v>
      </c>
      <c r="F91" s="11" t="s">
        <v>171</v>
      </c>
      <c r="G91" s="40">
        <v>3</v>
      </c>
      <c r="H91" s="19">
        <f t="shared" si="4"/>
        <v>300</v>
      </c>
      <c r="I91" s="15">
        <v>900</v>
      </c>
    </row>
    <row r="92" spans="1:9" ht="27.75" customHeight="1" thickBot="1">
      <c r="A92" s="8">
        <v>17</v>
      </c>
      <c r="B92" s="27" t="s">
        <v>196</v>
      </c>
      <c r="C92" s="14" t="s">
        <v>197</v>
      </c>
      <c r="D92" s="14" t="s">
        <v>198</v>
      </c>
      <c r="E92" s="14" t="s">
        <v>199</v>
      </c>
      <c r="F92" s="11" t="s">
        <v>124</v>
      </c>
      <c r="G92" s="40">
        <v>1</v>
      </c>
      <c r="H92" s="19">
        <f t="shared" si="4"/>
        <v>6000</v>
      </c>
      <c r="I92" s="15">
        <v>6000</v>
      </c>
    </row>
    <row r="93" spans="1:9" ht="26.25" thickBot="1">
      <c r="A93" s="45">
        <v>18</v>
      </c>
      <c r="B93" s="46" t="s">
        <v>11</v>
      </c>
      <c r="C93" s="44" t="s">
        <v>54</v>
      </c>
      <c r="D93" s="44" t="s">
        <v>12</v>
      </c>
      <c r="E93" s="44" t="s">
        <v>114</v>
      </c>
      <c r="F93" s="11" t="s">
        <v>75</v>
      </c>
      <c r="G93" s="40">
        <v>3</v>
      </c>
      <c r="H93" s="19">
        <f t="shared" si="4"/>
        <v>350</v>
      </c>
      <c r="I93" s="15">
        <v>1050</v>
      </c>
    </row>
    <row r="94" spans="1:9" ht="39" thickBot="1">
      <c r="A94" s="45">
        <v>19</v>
      </c>
      <c r="B94" s="25" t="s">
        <v>22</v>
      </c>
      <c r="C94" s="11" t="s">
        <v>59</v>
      </c>
      <c r="D94" s="32" t="s">
        <v>134</v>
      </c>
      <c r="E94" s="33" t="s">
        <v>135</v>
      </c>
      <c r="F94" s="12" t="s">
        <v>23</v>
      </c>
      <c r="G94" s="46">
        <v>1</v>
      </c>
      <c r="H94" s="19">
        <f t="shared" si="4"/>
        <v>3325.71</v>
      </c>
      <c r="I94" s="16">
        <v>3325.71</v>
      </c>
    </row>
    <row r="95" spans="1:9" ht="26.25" thickBot="1">
      <c r="A95" s="8">
        <v>20</v>
      </c>
      <c r="B95" s="25" t="s">
        <v>26</v>
      </c>
      <c r="C95" s="11" t="s">
        <v>61</v>
      </c>
      <c r="D95" s="13" t="s">
        <v>71</v>
      </c>
      <c r="E95" s="12" t="s">
        <v>114</v>
      </c>
      <c r="F95" s="12" t="s">
        <v>27</v>
      </c>
      <c r="G95" s="18">
        <f>3366+10209+18601</f>
        <v>32176</v>
      </c>
      <c r="H95" s="19">
        <f t="shared" si="4"/>
        <v>1.7343728244654402</v>
      </c>
      <c r="I95" s="16">
        <f>10028.79+28663.5+17112.89</f>
        <v>55805.18</v>
      </c>
    </row>
    <row r="96" spans="1:9" ht="26.25" thickBot="1">
      <c r="A96" s="53">
        <v>21</v>
      </c>
      <c r="B96" s="54" t="s">
        <v>24</v>
      </c>
      <c r="C96" s="52" t="s">
        <v>60</v>
      </c>
      <c r="D96" s="13" t="s">
        <v>115</v>
      </c>
      <c r="E96" s="12" t="s">
        <v>113</v>
      </c>
      <c r="F96" s="12" t="s">
        <v>25</v>
      </c>
      <c r="G96" s="18">
        <f>27+6</f>
        <v>33</v>
      </c>
      <c r="H96" s="19">
        <f t="shared" ref="H96" si="6">I96/G96</f>
        <v>219.54999999999998</v>
      </c>
      <c r="I96" s="16">
        <v>7245.15</v>
      </c>
    </row>
    <row r="97" spans="1:9" ht="39" thickBot="1">
      <c r="A97" s="8">
        <v>22</v>
      </c>
      <c r="B97" s="25" t="s">
        <v>16</v>
      </c>
      <c r="C97" s="11" t="s">
        <v>56</v>
      </c>
      <c r="D97" s="13" t="s">
        <v>81</v>
      </c>
      <c r="E97" s="12" t="s">
        <v>114</v>
      </c>
      <c r="F97" s="12" t="s">
        <v>17</v>
      </c>
      <c r="G97" s="18">
        <v>1</v>
      </c>
      <c r="H97" s="19">
        <f t="shared" si="4"/>
        <v>4012</v>
      </c>
      <c r="I97" s="16">
        <v>4012</v>
      </c>
    </row>
    <row r="98" spans="1:9" ht="15.75" customHeight="1" thickBot="1">
      <c r="A98" s="57">
        <v>23</v>
      </c>
      <c r="B98" s="59" t="s">
        <v>30</v>
      </c>
      <c r="C98" s="55" t="s">
        <v>63</v>
      </c>
      <c r="D98" s="55" t="s">
        <v>116</v>
      </c>
      <c r="E98" s="55" t="s">
        <v>113</v>
      </c>
      <c r="F98" s="12" t="s">
        <v>68</v>
      </c>
      <c r="G98" s="18">
        <v>1</v>
      </c>
      <c r="H98" s="19">
        <f t="shared" si="4"/>
        <v>5441.83</v>
      </c>
      <c r="I98" s="17">
        <v>5441.83</v>
      </c>
    </row>
    <row r="99" spans="1:9" ht="28.5" customHeight="1" thickBot="1">
      <c r="A99" s="58"/>
      <c r="B99" s="60"/>
      <c r="C99" s="56"/>
      <c r="D99" s="56"/>
      <c r="E99" s="56"/>
      <c r="F99" s="11" t="s">
        <v>31</v>
      </c>
      <c r="G99" s="18">
        <v>1</v>
      </c>
      <c r="H99" s="19">
        <f t="shared" si="4"/>
        <v>268.10000000000002</v>
      </c>
      <c r="I99" s="17">
        <v>268.10000000000002</v>
      </c>
    </row>
    <row r="100" spans="1:9" ht="15.75" customHeight="1" thickBot="1">
      <c r="A100" s="57">
        <v>24</v>
      </c>
      <c r="B100" s="59" t="s">
        <v>19</v>
      </c>
      <c r="C100" s="55" t="s">
        <v>58</v>
      </c>
      <c r="D100" s="55" t="s">
        <v>20</v>
      </c>
      <c r="E100" s="55" t="s">
        <v>114</v>
      </c>
      <c r="F100" s="11" t="s">
        <v>21</v>
      </c>
      <c r="G100" s="18">
        <v>320.69330000000002</v>
      </c>
      <c r="H100" s="19">
        <f t="shared" si="4"/>
        <v>863.13458996492898</v>
      </c>
      <c r="I100" s="17">
        <v>276801.48</v>
      </c>
    </row>
    <row r="101" spans="1:9" ht="15.75" thickBot="1">
      <c r="A101" s="58"/>
      <c r="B101" s="60"/>
      <c r="C101" s="56"/>
      <c r="D101" s="56"/>
      <c r="E101" s="56"/>
      <c r="F101" s="11" t="s">
        <v>76</v>
      </c>
      <c r="G101" s="41">
        <v>2842.4531000000002</v>
      </c>
      <c r="H101" s="19">
        <f t="shared" si="4"/>
        <v>13.711589471784073</v>
      </c>
      <c r="I101" s="16">
        <v>38974.550000000003</v>
      </c>
    </row>
    <row r="102" spans="1:9" ht="15.75" customHeight="1" thickBot="1">
      <c r="A102" s="57">
        <v>25</v>
      </c>
      <c r="B102" s="59" t="s">
        <v>18</v>
      </c>
      <c r="C102" s="55" t="s">
        <v>57</v>
      </c>
      <c r="D102" s="55" t="s">
        <v>117</v>
      </c>
      <c r="E102" s="55" t="s">
        <v>114</v>
      </c>
      <c r="F102" s="11" t="s">
        <v>78</v>
      </c>
      <c r="G102" s="24">
        <f>729+635</f>
        <v>1364</v>
      </c>
      <c r="H102" s="19">
        <f t="shared" si="4"/>
        <v>17.371129032258064</v>
      </c>
      <c r="I102" s="17">
        <f>11225.87+12468.35</f>
        <v>23694.22</v>
      </c>
    </row>
    <row r="103" spans="1:9" ht="26.25" thickBot="1">
      <c r="A103" s="62"/>
      <c r="B103" s="78"/>
      <c r="C103" s="61"/>
      <c r="D103" s="56"/>
      <c r="E103" s="56"/>
      <c r="F103" s="11" t="s">
        <v>77</v>
      </c>
      <c r="G103" s="40">
        <f>1701+1866</f>
        <v>3567</v>
      </c>
      <c r="H103" s="19">
        <f t="shared" si="4"/>
        <v>18.116888141295206</v>
      </c>
      <c r="I103" s="15">
        <f>26354.27+38268.67</f>
        <v>64622.94</v>
      </c>
    </row>
    <row r="104" spans="1:9" ht="26.25" thickBot="1">
      <c r="A104" s="58"/>
      <c r="B104" s="60"/>
      <c r="C104" s="56"/>
      <c r="D104" s="51" t="s">
        <v>228</v>
      </c>
      <c r="E104" s="51" t="s">
        <v>229</v>
      </c>
      <c r="F104" s="11" t="s">
        <v>107</v>
      </c>
      <c r="G104" s="40">
        <v>1</v>
      </c>
      <c r="H104" s="19">
        <f t="shared" si="4"/>
        <v>28611.91</v>
      </c>
      <c r="I104" s="15">
        <v>28611.91</v>
      </c>
    </row>
    <row r="105" spans="1:9" ht="27" customHeight="1" thickBot="1">
      <c r="A105" s="45">
        <v>26</v>
      </c>
      <c r="B105" s="46" t="s">
        <v>13</v>
      </c>
      <c r="C105" s="44" t="s">
        <v>55</v>
      </c>
      <c r="D105" s="44" t="s">
        <v>119</v>
      </c>
      <c r="E105" s="44" t="s">
        <v>113</v>
      </c>
      <c r="F105" s="12" t="s">
        <v>100</v>
      </c>
      <c r="G105" s="18">
        <v>1</v>
      </c>
      <c r="H105" s="19">
        <f t="shared" si="4"/>
        <v>295</v>
      </c>
      <c r="I105" s="17">
        <v>295</v>
      </c>
    </row>
    <row r="106" spans="1:9" ht="40.5" customHeight="1" thickBot="1">
      <c r="A106" s="57">
        <v>27</v>
      </c>
      <c r="B106" s="59" t="s">
        <v>15</v>
      </c>
      <c r="C106" s="55" t="s">
        <v>93</v>
      </c>
      <c r="D106" s="44" t="s">
        <v>101</v>
      </c>
      <c r="E106" s="44" t="s">
        <v>118</v>
      </c>
      <c r="F106" s="12" t="s">
        <v>97</v>
      </c>
      <c r="G106" s="18">
        <v>1</v>
      </c>
      <c r="H106" s="19">
        <f t="shared" ref="H106" si="7">I106/G106</f>
        <v>4500</v>
      </c>
      <c r="I106" s="17">
        <v>4500</v>
      </c>
    </row>
    <row r="107" spans="1:9" ht="40.5" customHeight="1" thickBot="1">
      <c r="A107" s="62"/>
      <c r="B107" s="78"/>
      <c r="C107" s="61"/>
      <c r="D107" s="50" t="s">
        <v>223</v>
      </c>
      <c r="E107" s="50" t="s">
        <v>224</v>
      </c>
      <c r="F107" s="12" t="s">
        <v>225</v>
      </c>
      <c r="G107" s="18">
        <v>1</v>
      </c>
      <c r="H107" s="19">
        <f t="shared" si="4"/>
        <v>109961</v>
      </c>
      <c r="I107" s="17">
        <v>109961</v>
      </c>
    </row>
    <row r="108" spans="1:9" ht="40.5" customHeight="1" thickBot="1">
      <c r="A108" s="62"/>
      <c r="B108" s="78"/>
      <c r="C108" s="61"/>
      <c r="D108" s="50" t="s">
        <v>221</v>
      </c>
      <c r="E108" s="50" t="s">
        <v>222</v>
      </c>
      <c r="F108" s="12" t="s">
        <v>220</v>
      </c>
      <c r="G108" s="18">
        <v>1</v>
      </c>
      <c r="H108" s="19">
        <f t="shared" ref="H108" si="8">I108/G108</f>
        <v>115254.6</v>
      </c>
      <c r="I108" s="17">
        <v>115254.6</v>
      </c>
    </row>
    <row r="109" spans="1:9" ht="40.5" customHeight="1" thickBot="1">
      <c r="A109" s="58"/>
      <c r="B109" s="60"/>
      <c r="C109" s="56"/>
      <c r="D109" s="50" t="s">
        <v>227</v>
      </c>
      <c r="E109" s="50" t="s">
        <v>222</v>
      </c>
      <c r="F109" s="12" t="s">
        <v>226</v>
      </c>
      <c r="G109" s="18">
        <v>1</v>
      </c>
      <c r="H109" s="19">
        <f t="shared" si="4"/>
        <v>120854.14</v>
      </c>
      <c r="I109" s="17">
        <v>120854.14</v>
      </c>
    </row>
    <row r="110" spans="1:9" ht="26.25" thickBot="1">
      <c r="A110" s="8">
        <v>28</v>
      </c>
      <c r="B110" s="25" t="s">
        <v>86</v>
      </c>
      <c r="C110" s="11" t="s">
        <v>87</v>
      </c>
      <c r="D110" s="13" t="s">
        <v>120</v>
      </c>
      <c r="E110" s="12" t="s">
        <v>113</v>
      </c>
      <c r="F110" s="12" t="s">
        <v>88</v>
      </c>
      <c r="G110" s="18">
        <v>1</v>
      </c>
      <c r="H110" s="19">
        <f t="shared" si="4"/>
        <v>2472</v>
      </c>
      <c r="I110" s="17">
        <v>2472</v>
      </c>
    </row>
    <row r="111" spans="1:9" ht="39" thickBot="1">
      <c r="A111" s="8">
        <v>29</v>
      </c>
      <c r="B111" s="25" t="s">
        <v>69</v>
      </c>
      <c r="C111" s="11" t="s">
        <v>70</v>
      </c>
      <c r="D111" s="13" t="s">
        <v>121</v>
      </c>
      <c r="E111" s="12" t="s">
        <v>113</v>
      </c>
      <c r="F111" s="12" t="s">
        <v>14</v>
      </c>
      <c r="G111" s="18">
        <v>1</v>
      </c>
      <c r="H111" s="19">
        <f t="shared" si="4"/>
        <v>3394.5</v>
      </c>
      <c r="I111" s="17">
        <v>3394.5</v>
      </c>
    </row>
    <row r="112" spans="1:9" ht="42" customHeight="1" thickBot="1">
      <c r="A112" s="8">
        <v>30</v>
      </c>
      <c r="B112" s="25" t="s">
        <v>89</v>
      </c>
      <c r="C112" s="11" t="s">
        <v>79</v>
      </c>
      <c r="D112" s="13" t="s">
        <v>80</v>
      </c>
      <c r="E112" s="12"/>
      <c r="F112" s="11" t="s">
        <v>72</v>
      </c>
      <c r="G112" s="40">
        <v>1</v>
      </c>
      <c r="H112" s="19">
        <f t="shared" si="4"/>
        <v>152.94</v>
      </c>
      <c r="I112" s="15">
        <v>152.94</v>
      </c>
    </row>
    <row r="113" spans="1:9" ht="15.75" thickBot="1">
      <c r="A113" s="20"/>
      <c r="B113" s="21"/>
      <c r="C113" s="21"/>
      <c r="D113" s="21"/>
      <c r="E113" s="21"/>
      <c r="F113" s="21"/>
      <c r="G113" s="42"/>
      <c r="H113" s="42"/>
      <c r="I113" s="43">
        <f>SUM(I10:I112)</f>
        <v>1150549.2799999998</v>
      </c>
    </row>
    <row r="114" spans="1:9" ht="30" customHeight="1"/>
    <row r="116" spans="1:9" ht="18" customHeight="1">
      <c r="B116" s="84" t="s">
        <v>230</v>
      </c>
      <c r="C116" s="84"/>
      <c r="D116" s="84"/>
      <c r="E116" s="84"/>
      <c r="F116" s="85"/>
      <c r="G116" s="85"/>
      <c r="H116" s="86" t="s">
        <v>231</v>
      </c>
      <c r="I116" s="86"/>
    </row>
    <row r="117" spans="1:9" ht="30" customHeight="1">
      <c r="B117" s="87"/>
      <c r="C117" s="87"/>
      <c r="D117" s="87"/>
      <c r="E117" s="88"/>
      <c r="F117" s="89" t="s">
        <v>232</v>
      </c>
      <c r="G117" s="89"/>
      <c r="H117" s="90"/>
      <c r="I117" s="90"/>
    </row>
    <row r="118" spans="1:9" ht="15.75" customHeight="1">
      <c r="B118" s="84" t="s">
        <v>233</v>
      </c>
      <c r="C118" s="84"/>
      <c r="D118" s="84"/>
      <c r="E118" s="84"/>
      <c r="F118" s="91"/>
      <c r="G118" s="91"/>
      <c r="H118" s="84" t="s">
        <v>234</v>
      </c>
      <c r="I118" s="84"/>
    </row>
    <row r="119" spans="1:9" ht="15.75" customHeight="1">
      <c r="B119" s="92"/>
      <c r="C119" s="92"/>
      <c r="D119" s="92"/>
      <c r="E119" s="93"/>
      <c r="F119" s="94" t="s">
        <v>235</v>
      </c>
      <c r="G119" s="93"/>
      <c r="H119" s="92"/>
      <c r="I119" s="92"/>
    </row>
    <row r="120" spans="1:9" ht="18.75" customHeight="1">
      <c r="B120" s="95" t="s">
        <v>236</v>
      </c>
      <c r="C120" s="95"/>
      <c r="D120" s="95"/>
      <c r="E120" s="95"/>
      <c r="F120" s="96"/>
      <c r="G120" s="97"/>
      <c r="H120" s="95"/>
      <c r="I120" s="95"/>
    </row>
    <row r="121" spans="1:9" ht="30" customHeight="1">
      <c r="B121" s="98"/>
      <c r="C121" s="98"/>
      <c r="D121" s="98"/>
      <c r="E121" s="93"/>
      <c r="F121" s="93"/>
      <c r="G121" s="93"/>
      <c r="H121" s="92"/>
      <c r="I121" s="92"/>
    </row>
    <row r="122" spans="1:9" ht="22.5" customHeight="1">
      <c r="B122" s="98" t="s">
        <v>237</v>
      </c>
      <c r="C122" s="98"/>
      <c r="D122" s="98"/>
      <c r="E122" s="93"/>
      <c r="F122" s="92"/>
      <c r="G122" s="92"/>
      <c r="H122" s="92"/>
      <c r="I122" s="92"/>
    </row>
  </sheetData>
  <mergeCells count="99">
    <mergeCell ref="B120:E120"/>
    <mergeCell ref="H120:I120"/>
    <mergeCell ref="B121:D121"/>
    <mergeCell ref="B122:D122"/>
    <mergeCell ref="B116:E116"/>
    <mergeCell ref="F116:G116"/>
    <mergeCell ref="H116:I116"/>
    <mergeCell ref="B117:D117"/>
    <mergeCell ref="B118:E118"/>
    <mergeCell ref="H118:I118"/>
    <mergeCell ref="A76:A87"/>
    <mergeCell ref="B76:B87"/>
    <mergeCell ref="C76:C87"/>
    <mergeCell ref="D100:D101"/>
    <mergeCell ref="E100:E101"/>
    <mergeCell ref="A88:A89"/>
    <mergeCell ref="B88:B89"/>
    <mergeCell ref="C88:C89"/>
    <mergeCell ref="A106:A109"/>
    <mergeCell ref="B106:B109"/>
    <mergeCell ref="C106:C109"/>
    <mergeCell ref="A100:A101"/>
    <mergeCell ref="B100:B101"/>
    <mergeCell ref="C100:C101"/>
    <mergeCell ref="A72:A75"/>
    <mergeCell ref="B72:B75"/>
    <mergeCell ref="C72:C75"/>
    <mergeCell ref="A68:A71"/>
    <mergeCell ref="D68:D71"/>
    <mergeCell ref="D17:D20"/>
    <mergeCell ref="E17:E20"/>
    <mergeCell ref="A47:A48"/>
    <mergeCell ref="B47:B48"/>
    <mergeCell ref="C47:C48"/>
    <mergeCell ref="A21:A25"/>
    <mergeCell ref="B21:B25"/>
    <mergeCell ref="C21:C25"/>
    <mergeCell ref="D21:D25"/>
    <mergeCell ref="E21:E25"/>
    <mergeCell ref="A2:E2"/>
    <mergeCell ref="A4:D4"/>
    <mergeCell ref="D6:F6"/>
    <mergeCell ref="A8:A9"/>
    <mergeCell ref="B8:D8"/>
    <mergeCell ref="E8:E9"/>
    <mergeCell ref="F8:I8"/>
    <mergeCell ref="A40:A46"/>
    <mergeCell ref="B40:B46"/>
    <mergeCell ref="C40:C46"/>
    <mergeCell ref="A26:A35"/>
    <mergeCell ref="B26:B35"/>
    <mergeCell ref="C26:C35"/>
    <mergeCell ref="A36:A38"/>
    <mergeCell ref="A49:A67"/>
    <mergeCell ref="B49:B67"/>
    <mergeCell ref="C49:C67"/>
    <mergeCell ref="D49:D67"/>
    <mergeCell ref="E49:E67"/>
    <mergeCell ref="B98:B99"/>
    <mergeCell ref="C98:C99"/>
    <mergeCell ref="D98:D99"/>
    <mergeCell ref="E98:E99"/>
    <mergeCell ref="D26:D35"/>
    <mergeCell ref="E26:E35"/>
    <mergeCell ref="E68:E71"/>
    <mergeCell ref="A98:A99"/>
    <mergeCell ref="D76:D87"/>
    <mergeCell ref="E76:E87"/>
    <mergeCell ref="B36:B38"/>
    <mergeCell ref="C36:C38"/>
    <mergeCell ref="D36:D38"/>
    <mergeCell ref="E36:E38"/>
    <mergeCell ref="E72:E75"/>
    <mergeCell ref="D72:D75"/>
    <mergeCell ref="D40:D46"/>
    <mergeCell ref="E40:E46"/>
    <mergeCell ref="D47:D48"/>
    <mergeCell ref="E47:E48"/>
    <mergeCell ref="B68:B71"/>
    <mergeCell ref="C68:C71"/>
    <mergeCell ref="E88:E89"/>
    <mergeCell ref="D15:D16"/>
    <mergeCell ref="E15:E16"/>
    <mergeCell ref="A10:A14"/>
    <mergeCell ref="B10:B14"/>
    <mergeCell ref="C10:C14"/>
    <mergeCell ref="D10:D14"/>
    <mergeCell ref="E10:E14"/>
    <mergeCell ref="A17:A20"/>
    <mergeCell ref="B17:B20"/>
    <mergeCell ref="A15:A16"/>
    <mergeCell ref="B15:B16"/>
    <mergeCell ref="C15:C16"/>
    <mergeCell ref="C17:C20"/>
    <mergeCell ref="D102:D103"/>
    <mergeCell ref="E102:E103"/>
    <mergeCell ref="A102:A104"/>
    <mergeCell ref="B102:B104"/>
    <mergeCell ref="C102:C104"/>
  </mergeCells>
  <pageMargins left="0.43307086614173229" right="0.31496062992125984" top="0.59055118110236227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сентяб.2015г.</vt:lpstr>
      <vt:lpstr>сентяб.2015г.!Область_печати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2015-10-19T05:02:35Z</cp:lastPrinted>
  <dcterms:created xsi:type="dcterms:W3CDTF">2013-03-19T05:22:52Z</dcterms:created>
  <dcterms:modified xsi:type="dcterms:W3CDTF">2015-10-19T05:05:12Z</dcterms:modified>
</cp:coreProperties>
</file>