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август 2015г." sheetId="9" r:id="rId1"/>
  </sheets>
  <definedNames>
    <definedName name="_xlnm.Print_Area" localSheetId="0">'август 2015г.'!$A$1:$I$121</definedName>
  </definedNames>
  <calcPr calcId="124519"/>
</workbook>
</file>

<file path=xl/calcChain.xml><?xml version="1.0" encoding="utf-8"?>
<calcChain xmlns="http://schemas.openxmlformats.org/spreadsheetml/2006/main">
  <c r="G97" i="9"/>
  <c r="I99"/>
  <c r="G99"/>
  <c r="H67"/>
  <c r="H66"/>
  <c r="H70"/>
  <c r="H71"/>
  <c r="H64"/>
  <c r="H94"/>
  <c r="H93"/>
  <c r="H92"/>
  <c r="H91"/>
  <c r="H81"/>
  <c r="H62"/>
  <c r="H61"/>
  <c r="H88" l="1"/>
  <c r="I106"/>
  <c r="G106"/>
  <c r="I105"/>
  <c r="I112" s="1"/>
  <c r="G105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3"/>
  <c r="H65"/>
  <c r="H68"/>
  <c r="H69"/>
  <c r="H72"/>
  <c r="H73"/>
  <c r="H74"/>
  <c r="H75"/>
  <c r="H76"/>
  <c r="H77"/>
  <c r="H78"/>
  <c r="H79"/>
  <c r="H80"/>
  <c r="H82"/>
  <c r="H83"/>
  <c r="H84"/>
  <c r="H85"/>
  <c r="H86"/>
  <c r="H87"/>
  <c r="H89"/>
  <c r="H90"/>
  <c r="H95"/>
  <c r="H96"/>
  <c r="H97"/>
  <c r="H98"/>
  <c r="H99"/>
  <c r="H100"/>
  <c r="H101"/>
  <c r="H102"/>
  <c r="H103"/>
  <c r="H104"/>
  <c r="H106"/>
  <c r="H107"/>
  <c r="H108"/>
  <c r="H109"/>
  <c r="H110"/>
  <c r="H111"/>
  <c r="H10"/>
  <c r="H105" l="1"/>
</calcChain>
</file>

<file path=xl/sharedStrings.xml><?xml version="1.0" encoding="utf-8"?>
<sst xmlns="http://schemas.openxmlformats.org/spreadsheetml/2006/main" count="251" uniqueCount="240">
  <si>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</si>
  <si>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</si>
  <si>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</si>
  <si>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</si>
  <si>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</si>
  <si>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</si>
  <si>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</si>
  <si>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</si>
  <si>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</si>
  <si>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</si>
  <si>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</si>
  <si>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</si>
  <si>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</si>
  <si>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</si>
  <si>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</si>
  <si>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</si>
  <si>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</si>
  <si>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</si>
  <si>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</si>
  <si>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</si>
  <si>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</si>
  <si>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</si>
  <si>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</si>
  <si>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</si>
  <si>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</si>
  <si>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</si>
  <si>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</si>
  <si>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</si>
  <si>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ОАО "Ростелеком"</t>
  </si>
  <si>
    <t>междугородняя и международная связь</t>
  </si>
  <si>
    <t>СХ ОАО "Белореченское"</t>
  </si>
  <si>
    <t>Ирк. обл., Усольский р-он, п. Белореченский</t>
  </si>
  <si>
    <t>сосиски</t>
  </si>
  <si>
    <t>картофель</t>
  </si>
  <si>
    <t>капуста</t>
  </si>
  <si>
    <t>морковь</t>
  </si>
  <si>
    <t>лук</t>
  </si>
  <si>
    <t>свекла</t>
  </si>
  <si>
    <t>яйцо куриное</t>
  </si>
  <si>
    <t>горбуша потраш.</t>
  </si>
  <si>
    <t>ИП Литвинова Е.Д.</t>
  </si>
  <si>
    <t>количество</t>
  </si>
  <si>
    <t>цена</t>
  </si>
  <si>
    <t>стоимость</t>
  </si>
  <si>
    <t>ООО "Продукт Лидер"</t>
  </si>
  <si>
    <t>г. Ангарск, квартал 215, строение 21</t>
  </si>
  <si>
    <t>сахар</t>
  </si>
  <si>
    <t>мука в/с</t>
  </si>
  <si>
    <t>масло подсолнечное</t>
  </si>
  <si>
    <t>ИП Столярская И.З.</t>
  </si>
  <si>
    <t>г. Ангарск, 11 м-он, д. 4, кв. 21</t>
  </si>
  <si>
    <t>маргарин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</si>
  <si>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</si>
  <si>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</si>
  <si>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</si>
  <si>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</si>
  <si>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</si>
  <si>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</si>
  <si>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</si>
  <si>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</si>
  <si>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</si>
  <si>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квартал 85А, д. 8</t>
  </si>
  <si>
    <t>г. Ангарск, 8 м-он, д. 19/19а</t>
  </si>
  <si>
    <t>горох колотый</t>
  </si>
  <si>
    <t>говядина б/к</t>
  </si>
  <si>
    <t>свинина б/к</t>
  </si>
  <si>
    <t>местная связь</t>
  </si>
  <si>
    <t>МВД России по Иркутской области ФГКУ УВО ГУ</t>
  </si>
  <si>
    <t>г. Ангарск, ул.Бульварная,8</t>
  </si>
  <si>
    <t>№КАОО00001695 от 01.01.2013</t>
  </si>
  <si>
    <t>услуги по тарифн.плану "Почта"</t>
  </si>
  <si>
    <t>пшено</t>
  </si>
  <si>
    <t>соль</t>
  </si>
  <si>
    <t>лимон</t>
  </si>
  <si>
    <t>шиповник</t>
  </si>
  <si>
    <t>говядина тушеная</t>
  </si>
  <si>
    <t>бензин АИ-92</t>
  </si>
  <si>
    <t>тех. обслужив. и ремонт ККМ</t>
  </si>
  <si>
    <t>теплоноситель</t>
  </si>
  <si>
    <t>транспортировка сточных вод</t>
  </si>
  <si>
    <t>холодная питьевая вода</t>
  </si>
  <si>
    <t>г. Москва, ш Алтуфьевское, дом 37, корпус 1</t>
  </si>
  <si>
    <t>169568 от 16.12.2008г ЛС 156075</t>
  </si>
  <si>
    <t>№130100947 от 01.01.2013г.</t>
  </si>
  <si>
    <t>крупа перловая</t>
  </si>
  <si>
    <t>рис</t>
  </si>
  <si>
    <t>ЗАО Сибконт</t>
  </si>
  <si>
    <t>г.Ангарск, 32м-рн, дом4, кв.79</t>
  </si>
  <si>
    <t>информационно-технолог. сопров. 1С предприятие</t>
  </si>
  <si>
    <t>ЗАО Мастерхост</t>
  </si>
  <si>
    <t>ИП Дудкин Игорь Анатольевич</t>
  </si>
  <si>
    <t>ИП Голубева Наталья Васильевна</t>
  </si>
  <si>
    <t>г.Ангарск,                        212 кв-л, д. 15 - 123</t>
  </si>
  <si>
    <t>г.Ангарск,                                                      257-й квартал, дом №10, кв.1</t>
  </si>
  <si>
    <t>цыплята бр</t>
  </si>
  <si>
    <t>масло крестьянское</t>
  </si>
  <si>
    <t>майонез</t>
  </si>
  <si>
    <t>тех.обслуж.ОПС</t>
  </si>
  <si>
    <t>Отбор: Учреждение "ГАПОУ ИО АИТ"</t>
  </si>
  <si>
    <t>тринатрий фосфат техн.</t>
  </si>
  <si>
    <t>ЗАО "Реактив"</t>
  </si>
  <si>
    <t>г.Ангарск, Первый промышленный массив, 7-й кв-л, строение 6</t>
  </si>
  <si>
    <t xml:space="preserve">абон.плата за почт.ящик </t>
  </si>
  <si>
    <t>ООО "Монолит-Байкал"</t>
  </si>
  <si>
    <t>№08/01-14 от 31.03.2014г.</t>
  </si>
  <si>
    <t>макаронные изделия</t>
  </si>
  <si>
    <t>дрожжи сухие</t>
  </si>
  <si>
    <t>компот ананасовый</t>
  </si>
  <si>
    <t>повидло</t>
  </si>
  <si>
    <t>сахарная пудра</t>
  </si>
  <si>
    <t>эмаль ПФ-115 20кг</t>
  </si>
  <si>
    <t>гречка</t>
  </si>
  <si>
    <t>перец сладкий</t>
  </si>
  <si>
    <t>чай пакетирован.</t>
  </si>
  <si>
    <t>апельсины</t>
  </si>
  <si>
    <t xml:space="preserve">сыр </t>
  </si>
  <si>
    <t>№5970315/0031Д от 01.01.2015г.</t>
  </si>
  <si>
    <t>01.01.2015-31.12.2015гг.</t>
  </si>
  <si>
    <t>01.01.2014-31.12.2015гг.</t>
  </si>
  <si>
    <t>№15-м/2015 от 30.12.2014</t>
  </si>
  <si>
    <t>№1644865 от 01.01.2015г.</t>
  </si>
  <si>
    <t>№1004 от 03.03.2014г</t>
  </si>
  <si>
    <t>01.04.2014-31.12.2015гг.</t>
  </si>
  <si>
    <t>№665816/342 от 01.01.2015г.</t>
  </si>
  <si>
    <t>01.02.2015-31.12.2015гг.</t>
  </si>
  <si>
    <t>№420/214 от 30.12.2014г.</t>
  </si>
  <si>
    <t>№363 от 01.01.2015г.</t>
  </si>
  <si>
    <t>вывоз крупногабар.мусора</t>
  </si>
  <si>
    <t>ООО "Вираж"</t>
  </si>
  <si>
    <t>г. Ангарск,                                                                  ул.Мира, д. 34</t>
  </si>
  <si>
    <t>ИП Акимин С.Н.</t>
  </si>
  <si>
    <t>г. Ангарск,                                                                  106-й кв-л, д.6, кв.44</t>
  </si>
  <si>
    <t>ООО "Сура"</t>
  </si>
  <si>
    <t>г. Ангарск,                                                                 квартал 220, д.4</t>
  </si>
  <si>
    <t>№84Р/15 от 20.03.2015г.</t>
  </si>
  <si>
    <t>20.03.2015-31.12.2015гг.</t>
  </si>
  <si>
    <t>№И-03/15 от 01.03.2015г.</t>
  </si>
  <si>
    <t>01.03.2015-31.12.2015гг.</t>
  </si>
  <si>
    <t>ванна стальная 1,2м</t>
  </si>
  <si>
    <t>курага</t>
  </si>
  <si>
    <t>ИП Кравченко Елена Владимировна</t>
  </si>
  <si>
    <t>г.Ангарск, 32 мик/н, дом 3, кв.193</t>
  </si>
  <si>
    <t>№ 20150217 от 27.02.2015г.</t>
  </si>
  <si>
    <t>01.03.2014-31.12.2015гг.</t>
  </si>
  <si>
    <t>огурцы маринов.</t>
  </si>
  <si>
    <t>штукатурка гипсовая 30кг</t>
  </si>
  <si>
    <t>№106-м/2015 от 01.02.2015</t>
  </si>
  <si>
    <t>с 01.08.2015. по 31.08.2015г.</t>
  </si>
  <si>
    <t xml:space="preserve"> №59,60-п/2015 от 12.08.2015г.</t>
  </si>
  <si>
    <t>12.08.2015-31.08.2015гг</t>
  </si>
  <si>
    <t>№259-а,б от 13.08.2015г</t>
  </si>
  <si>
    <t>13.08.2015-31.12.2015гг</t>
  </si>
  <si>
    <t>№84/15 от 13.09.2015г.</t>
  </si>
  <si>
    <t>01.08.2015-30.09.2015гг.</t>
  </si>
  <si>
    <t>какао напиток</t>
  </si>
  <si>
    <t>кисель брикет</t>
  </si>
  <si>
    <t>кукуруза конс.</t>
  </si>
  <si>
    <t>зеленый горошек конс.</t>
  </si>
  <si>
    <t>мак</t>
  </si>
  <si>
    <t>минеральная вода</t>
  </si>
  <si>
    <t>молоко сгущен.</t>
  </si>
  <si>
    <t>салат из морск.капусты</t>
  </si>
  <si>
    <t>сливки сухие</t>
  </si>
  <si>
    <t>фасоль конс.</t>
  </si>
  <si>
    <t>чай каркаде</t>
  </si>
  <si>
    <t>чай развесн.</t>
  </si>
  <si>
    <t>№61,62-п/2015 от 17.08.2015г.</t>
  </si>
  <si>
    <t>17.08.2015-31.12.2015гг</t>
  </si>
  <si>
    <t>№57 от 12.08.2015г.</t>
  </si>
  <si>
    <t>12.08.2015-31.12.2015гг.</t>
  </si>
  <si>
    <t>№51,52,53,54,55-п/2015 от 12.08.2015г.</t>
  </si>
  <si>
    <t>№55,56-п/2015 от 12.08.2015г.</t>
  </si>
  <si>
    <t>12.08.2015-31.12.2015гг</t>
  </si>
  <si>
    <t>ООО "Стандарт плюс"</t>
  </si>
  <si>
    <t>г. Ангарск, 29-й мкр, д. 11, кв. 132</t>
  </si>
  <si>
    <t>№б/н от 01.08.2015г.</t>
  </si>
  <si>
    <t>01.08.2015-31.12.2016гг.</t>
  </si>
  <si>
    <t>ремонт ВНЦ</t>
  </si>
  <si>
    <t>ремонт рычажн.весов до 200кг</t>
  </si>
  <si>
    <t>ремонт рычажн.весов до 500кг</t>
  </si>
  <si>
    <t>ремонт электр.весов до 60кг</t>
  </si>
  <si>
    <t>госповерка ВНЦ</t>
  </si>
  <si>
    <t>госповерка рычажн.весов до 200кг</t>
  </si>
  <si>
    <t>госповерка рычажн.весов до 500кг</t>
  </si>
  <si>
    <t>госповерка электр.весов до 60кг</t>
  </si>
  <si>
    <t>г. Ангарск, 17 мкр,                                  д. 23, кв.10</t>
  </si>
  <si>
    <t>№б/н от 27.08.2015г.</t>
  </si>
  <si>
    <t>27.08.2015-31.08.2015гг.</t>
  </si>
  <si>
    <t>унитаз-компакт</t>
  </si>
  <si>
    <t>планка установочная</t>
  </si>
  <si>
    <t>обвязка для ванны</t>
  </si>
  <si>
    <t>ООО "Модуль"</t>
  </si>
  <si>
    <t>г.Иркутск, ул.Советская, д.128, помещ.9</t>
  </si>
  <si>
    <t>№ 036-15от 28.08.2015г.</t>
  </si>
  <si>
    <t>28.08.2015-31.12.2015гг.</t>
  </si>
  <si>
    <t>вентилятор оконный</t>
  </si>
  <si>
    <t>№2015/37 от 21.08.2015г.</t>
  </si>
  <si>
    <t>21.08.2015-31.08.2015гг.</t>
  </si>
  <si>
    <t>ИП Тяжельникова Марина Владимировна</t>
  </si>
  <si>
    <t>г.Ангарск, 6-а мкр., дом 48, кв.88</t>
  </si>
  <si>
    <t>№ 768 от 28.07.2015г.</t>
  </si>
  <si>
    <t>28.07.2015-31.12.2015гг.</t>
  </si>
  <si>
    <t>лампа люмин.</t>
  </si>
  <si>
    <t>стартер</t>
  </si>
  <si>
    <t>светильник зеркальный</t>
  </si>
  <si>
    <t>№ 767 от 28.07.2015г.</t>
  </si>
  <si>
    <t>СПАО "Ингосстрах"</t>
  </si>
  <si>
    <t>г.Иркутск,                                                      ул. Российская, 12</t>
  </si>
  <si>
    <t>№б/н от 14.08.2015г.</t>
  </si>
  <si>
    <t>14.08.2015-14.08.2016гг.</t>
  </si>
  <si>
    <t>страхование трансп.ср-в</t>
  </si>
  <si>
    <t>г.Ангарск, ул.Горького, д.21</t>
  </si>
  <si>
    <t>№073-п-15 от 12.08.2015г.</t>
  </si>
  <si>
    <t>полотно вафельное</t>
  </si>
  <si>
    <t>вуаль цвет св.салат</t>
  </si>
  <si>
    <t>шторная лента</t>
  </si>
  <si>
    <t>полотенце 50*90 бордо</t>
  </si>
  <si>
    <t>полотенце 50*90 василек</t>
  </si>
  <si>
    <t xml:space="preserve">заправка картриджа HP LJ 1010 тонером </t>
  </si>
  <si>
    <t>замена фотобарабана HP LJ 1010</t>
  </si>
  <si>
    <t>замена магнитного вала HP LJ 1010</t>
  </si>
  <si>
    <t>замена лезвия чистящего HP LJ 1010</t>
  </si>
  <si>
    <t>№2015/36 от 17.08.2015г.</t>
  </si>
  <si>
    <t>17.08.2015-30.06.2015гг.</t>
  </si>
  <si>
    <t>профиль 27*60*0,5</t>
  </si>
  <si>
    <t>гипсокартон 9,5*1200</t>
  </si>
  <si>
    <t>пена проф.850мл</t>
  </si>
  <si>
    <t>шпатлевка 15кг</t>
  </si>
  <si>
    <t>№2015/39 от 27.08.2015г.</t>
  </si>
  <si>
    <t>27.08.2015-30.09.2015гг.</t>
  </si>
  <si>
    <t>битум</t>
  </si>
  <si>
    <t>бикрост 15м2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</si>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</sst>
</file>

<file path=xl/styles.xml><?xml version="1.0" encoding="utf-8"?>
<styleSheet xmlns="http://schemas.openxmlformats.org/spreadsheetml/2006/main">
  <numFmts count="1"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5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2" fillId="0" borderId="9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/>
    </xf>
    <xf numFmtId="165" fontId="2" fillId="2" borderId="5" xfId="3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9" xfId="2" applyNumberFormat="1" applyFont="1" applyBorder="1" applyAlignment="1">
      <alignment horizontal="center" vertical="center" wrapText="1"/>
    </xf>
    <xf numFmtId="0" fontId="2" fillId="0" borderId="12" xfId="2" applyNumberFormat="1" applyFont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2" borderId="1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1"/>
  <sheetViews>
    <sheetView tabSelected="1" view="pageBreakPreview" zoomScaleSheetLayoutView="100" workbookViewId="0">
      <selection activeCell="C39" sqref="C39:C48"/>
    </sheetView>
  </sheetViews>
  <sheetFormatPr defaultRowHeight="15"/>
  <cols>
    <col min="1" max="1" width="5.85546875" style="2" customWidth="1"/>
    <col min="2" max="2" width="20.42578125" style="2" customWidth="1"/>
    <col min="3" max="3" width="19.28515625" style="2" customWidth="1"/>
    <col min="4" max="4" width="15.28515625" style="2" customWidth="1"/>
    <col min="5" max="5" width="12" style="2" customWidth="1"/>
    <col min="6" max="6" width="23.5703125" style="2" customWidth="1"/>
    <col min="7" max="7" width="12.85546875" style="2" customWidth="1"/>
    <col min="8" max="8" width="11.85546875" style="2" customWidth="1"/>
    <col min="9" max="9" width="16" style="2" customWidth="1"/>
    <col min="10" max="10" width="12.28515625" style="2" customWidth="1"/>
    <col min="11" max="16384" width="9.140625" style="2"/>
  </cols>
  <sheetData>
    <row r="2" spans="1:11">
      <c r="A2" s="79" t="s">
        <v>98</v>
      </c>
      <c r="B2" s="79"/>
      <c r="C2" s="79"/>
      <c r="D2" s="79"/>
      <c r="E2" s="79"/>
    </row>
    <row r="4" spans="1:11" ht="21.75">
      <c r="A4" s="80" t="s">
        <v>0</v>
      </c>
      <c r="B4" s="80"/>
      <c r="C4" s="80"/>
      <c r="D4" s="80"/>
    </row>
    <row r="5" spans="1:11" ht="9" customHeight="1"/>
    <row r="6" spans="1:11">
      <c r="A6" s="1" t="s">
        <v>1</v>
      </c>
      <c r="D6" s="86" t="s">
        <v>147</v>
      </c>
      <c r="E6" s="86"/>
      <c r="F6" s="86"/>
      <c r="G6" s="4"/>
      <c r="H6" s="4"/>
      <c r="I6" s="4"/>
    </row>
    <row r="7" spans="1:11" ht="8.25" customHeight="1" thickBot="1">
      <c r="C7" s="3"/>
    </row>
    <row r="8" spans="1:11" ht="15.75" thickBot="1">
      <c r="A8" s="70" t="s">
        <v>2</v>
      </c>
      <c r="B8" s="81" t="s">
        <v>3</v>
      </c>
      <c r="C8" s="82"/>
      <c r="D8" s="83"/>
      <c r="E8" s="84" t="s">
        <v>4</v>
      </c>
      <c r="F8" s="81" t="s">
        <v>5</v>
      </c>
      <c r="G8" s="82"/>
      <c r="H8" s="82"/>
      <c r="I8" s="83"/>
    </row>
    <row r="9" spans="1:11" ht="15.75" customHeight="1" thickBot="1">
      <c r="A9" s="71"/>
      <c r="B9" s="5" t="s">
        <v>6</v>
      </c>
      <c r="C9" s="5" t="s">
        <v>7</v>
      </c>
      <c r="D9" s="6" t="s">
        <v>8</v>
      </c>
      <c r="E9" s="85"/>
      <c r="F9" s="44" t="s">
        <v>9</v>
      </c>
      <c r="G9" s="12" t="s">
        <v>41</v>
      </c>
      <c r="H9" s="44" t="s">
        <v>42</v>
      </c>
      <c r="I9" s="7" t="s">
        <v>43</v>
      </c>
    </row>
    <row r="10" spans="1:11" ht="26.25" thickBot="1">
      <c r="A10" s="8">
        <v>1</v>
      </c>
      <c r="B10" s="35" t="s">
        <v>130</v>
      </c>
      <c r="C10" s="45" t="s">
        <v>131</v>
      </c>
      <c r="D10" s="17" t="s">
        <v>148</v>
      </c>
      <c r="E10" s="17" t="s">
        <v>149</v>
      </c>
      <c r="F10" s="8" t="s">
        <v>39</v>
      </c>
      <c r="G10" s="46">
        <v>132</v>
      </c>
      <c r="H10" s="25">
        <f>I10/G10</f>
        <v>160</v>
      </c>
      <c r="I10" s="29">
        <v>21120</v>
      </c>
      <c r="J10" s="16"/>
      <c r="K10" s="16"/>
    </row>
    <row r="11" spans="1:11" ht="15.75" customHeight="1" thickBot="1">
      <c r="A11" s="70">
        <v>2</v>
      </c>
      <c r="B11" s="95" t="s">
        <v>128</v>
      </c>
      <c r="C11" s="89" t="s">
        <v>129</v>
      </c>
      <c r="D11" s="87" t="s">
        <v>150</v>
      </c>
      <c r="E11" s="76" t="s">
        <v>151</v>
      </c>
      <c r="F11" s="8" t="s">
        <v>64</v>
      </c>
      <c r="G11" s="47">
        <v>40.6</v>
      </c>
      <c r="H11" s="25">
        <f t="shared" ref="H11:H77" si="0">I11/G11</f>
        <v>271</v>
      </c>
      <c r="I11" s="29">
        <v>11002.6</v>
      </c>
      <c r="J11" s="16"/>
      <c r="K11" s="16"/>
    </row>
    <row r="12" spans="1:11" ht="15.75" customHeight="1" thickBot="1">
      <c r="A12" s="75"/>
      <c r="B12" s="96"/>
      <c r="C12" s="90"/>
      <c r="D12" s="88"/>
      <c r="E12" s="77"/>
      <c r="F12" s="8" t="s">
        <v>65</v>
      </c>
      <c r="G12" s="47">
        <v>29.105</v>
      </c>
      <c r="H12" s="25">
        <f t="shared" si="0"/>
        <v>294.38103418656584</v>
      </c>
      <c r="I12" s="29">
        <v>8567.9599999999991</v>
      </c>
      <c r="J12" s="16"/>
      <c r="K12" s="16"/>
    </row>
    <row r="13" spans="1:11" ht="15.75" customHeight="1" thickBot="1">
      <c r="A13" s="75"/>
      <c r="B13" s="96"/>
      <c r="C13" s="90"/>
      <c r="D13" s="88"/>
      <c r="E13" s="77"/>
      <c r="F13" s="8" t="s">
        <v>94</v>
      </c>
      <c r="G13" s="48">
        <v>104</v>
      </c>
      <c r="H13" s="25">
        <f t="shared" si="0"/>
        <v>111</v>
      </c>
      <c r="I13" s="29">
        <v>11544</v>
      </c>
      <c r="J13" s="16"/>
      <c r="K13" s="16"/>
    </row>
    <row r="14" spans="1:11" ht="15.75" customHeight="1" thickBot="1">
      <c r="A14" s="70">
        <v>3</v>
      </c>
      <c r="B14" s="92" t="s">
        <v>49</v>
      </c>
      <c r="C14" s="76" t="s">
        <v>50</v>
      </c>
      <c r="D14" s="76" t="s">
        <v>166</v>
      </c>
      <c r="E14" s="76" t="s">
        <v>167</v>
      </c>
      <c r="F14" s="43" t="s">
        <v>75</v>
      </c>
      <c r="G14" s="48">
        <v>91.26</v>
      </c>
      <c r="H14" s="25">
        <f t="shared" si="0"/>
        <v>263.31360946745559</v>
      </c>
      <c r="I14" s="49">
        <v>24030</v>
      </c>
      <c r="J14" s="16"/>
      <c r="K14" s="16"/>
    </row>
    <row r="15" spans="1:11" ht="15.75" customHeight="1" thickBot="1">
      <c r="A15" s="75"/>
      <c r="B15" s="93"/>
      <c r="C15" s="77"/>
      <c r="D15" s="77"/>
      <c r="E15" s="77"/>
      <c r="F15" s="8" t="s">
        <v>157</v>
      </c>
      <c r="G15" s="48">
        <v>38.4</v>
      </c>
      <c r="H15" s="25">
        <f t="shared" si="0"/>
        <v>80</v>
      </c>
      <c r="I15" s="50">
        <v>3072</v>
      </c>
      <c r="J15" s="16"/>
      <c r="K15" s="16"/>
    </row>
    <row r="16" spans="1:11" ht="15.75" customHeight="1" thickBot="1">
      <c r="A16" s="75"/>
      <c r="B16" s="93"/>
      <c r="C16" s="77"/>
      <c r="D16" s="77"/>
      <c r="E16" s="77"/>
      <c r="F16" s="63" t="s">
        <v>154</v>
      </c>
      <c r="G16" s="48">
        <v>200</v>
      </c>
      <c r="H16" s="25">
        <f t="shared" si="0"/>
        <v>7</v>
      </c>
      <c r="I16" s="50">
        <v>1400</v>
      </c>
      <c r="J16" s="16"/>
      <c r="K16" s="16"/>
    </row>
    <row r="17" spans="1:11" ht="15.75" customHeight="1" thickBot="1">
      <c r="A17" s="75"/>
      <c r="B17" s="93"/>
      <c r="C17" s="77"/>
      <c r="D17" s="77"/>
      <c r="E17" s="77"/>
      <c r="F17" s="8" t="s">
        <v>155</v>
      </c>
      <c r="G17" s="48">
        <v>6.6</v>
      </c>
      <c r="H17" s="25">
        <f t="shared" si="0"/>
        <v>90.909090909090921</v>
      </c>
      <c r="I17" s="50">
        <v>600</v>
      </c>
      <c r="J17" s="16"/>
      <c r="K17" s="16"/>
    </row>
    <row r="18" spans="1:11" ht="15.75" customHeight="1" thickBot="1">
      <c r="A18" s="75"/>
      <c r="B18" s="93"/>
      <c r="C18" s="77"/>
      <c r="D18" s="77"/>
      <c r="E18" s="77"/>
      <c r="F18" s="8" t="s">
        <v>107</v>
      </c>
      <c r="G18" s="48">
        <v>19.920000000000002</v>
      </c>
      <c r="H18" s="25">
        <f t="shared" si="0"/>
        <v>89.759036144578303</v>
      </c>
      <c r="I18" s="50">
        <v>1788</v>
      </c>
      <c r="J18" s="16"/>
      <c r="K18" s="16"/>
    </row>
    <row r="19" spans="1:11" ht="15.75" customHeight="1" thickBot="1">
      <c r="A19" s="75"/>
      <c r="B19" s="93"/>
      <c r="C19" s="77"/>
      <c r="D19" s="77"/>
      <c r="E19" s="77"/>
      <c r="F19" s="60" t="s">
        <v>156</v>
      </c>
      <c r="G19" s="51">
        <v>65.28</v>
      </c>
      <c r="H19" s="25">
        <f t="shared" si="0"/>
        <v>95.588235294117652</v>
      </c>
      <c r="I19" s="50">
        <v>6240</v>
      </c>
      <c r="J19" s="16"/>
      <c r="K19" s="16"/>
    </row>
    <row r="20" spans="1:11" ht="15.75" customHeight="1" thickBot="1">
      <c r="A20" s="75"/>
      <c r="B20" s="93"/>
      <c r="C20" s="77"/>
      <c r="D20" s="77"/>
      <c r="E20" s="77"/>
      <c r="F20" s="8" t="s">
        <v>96</v>
      </c>
      <c r="G20" s="48">
        <v>50.62</v>
      </c>
      <c r="H20" s="25">
        <f t="shared" si="0"/>
        <v>88.463058079810352</v>
      </c>
      <c r="I20" s="50">
        <v>4478</v>
      </c>
      <c r="J20" s="16"/>
      <c r="K20" s="16"/>
    </row>
    <row r="21" spans="1:11" ht="15.75" customHeight="1" thickBot="1">
      <c r="A21" s="75"/>
      <c r="B21" s="93"/>
      <c r="C21" s="77"/>
      <c r="D21" s="77"/>
      <c r="E21" s="77"/>
      <c r="F21" s="61" t="s">
        <v>158</v>
      </c>
      <c r="G21" s="52">
        <v>7.2</v>
      </c>
      <c r="H21" s="25">
        <f t="shared" si="0"/>
        <v>513.33333333333337</v>
      </c>
      <c r="I21" s="50">
        <v>3696</v>
      </c>
      <c r="J21" s="16"/>
      <c r="K21" s="16"/>
    </row>
    <row r="22" spans="1:11" ht="15.75" customHeight="1" thickBot="1">
      <c r="A22" s="75"/>
      <c r="B22" s="93"/>
      <c r="C22" s="77"/>
      <c r="D22" s="77"/>
      <c r="E22" s="77"/>
      <c r="F22" s="61" t="s">
        <v>51</v>
      </c>
      <c r="G22" s="52">
        <v>80</v>
      </c>
      <c r="H22" s="25">
        <f t="shared" si="0"/>
        <v>73</v>
      </c>
      <c r="I22" s="50">
        <v>5840</v>
      </c>
      <c r="J22" s="16"/>
      <c r="K22" s="16"/>
    </row>
    <row r="23" spans="1:11" ht="15.75" customHeight="1" thickBot="1">
      <c r="A23" s="75"/>
      <c r="B23" s="93"/>
      <c r="C23" s="77"/>
      <c r="D23" s="77"/>
      <c r="E23" s="77"/>
      <c r="F23" s="8" t="s">
        <v>95</v>
      </c>
      <c r="G23" s="52">
        <v>36</v>
      </c>
      <c r="H23" s="25">
        <f t="shared" si="0"/>
        <v>160</v>
      </c>
      <c r="I23" s="50">
        <v>5760</v>
      </c>
      <c r="J23" s="16"/>
      <c r="K23" s="16"/>
    </row>
    <row r="24" spans="1:11" ht="15.75" customHeight="1" thickBot="1">
      <c r="A24" s="75"/>
      <c r="B24" s="93"/>
      <c r="C24" s="77"/>
      <c r="D24" s="77"/>
      <c r="E24" s="77"/>
      <c r="F24" s="8" t="s">
        <v>48</v>
      </c>
      <c r="G24" s="52">
        <v>124.2</v>
      </c>
      <c r="H24" s="25">
        <f t="shared" si="0"/>
        <v>83.333333333333329</v>
      </c>
      <c r="I24" s="50">
        <v>10350</v>
      </c>
      <c r="J24" s="16"/>
      <c r="K24" s="16"/>
    </row>
    <row r="25" spans="1:11" ht="15.75" customHeight="1" thickBot="1">
      <c r="A25" s="75"/>
      <c r="B25" s="93"/>
      <c r="C25" s="77"/>
      <c r="D25" s="77"/>
      <c r="E25" s="77"/>
      <c r="F25" s="61" t="s">
        <v>159</v>
      </c>
      <c r="G25" s="52">
        <v>4.2</v>
      </c>
      <c r="H25" s="25">
        <f t="shared" si="0"/>
        <v>40</v>
      </c>
      <c r="I25" s="50">
        <v>168</v>
      </c>
      <c r="J25" s="16"/>
      <c r="K25" s="16"/>
    </row>
    <row r="26" spans="1:11" ht="15.75" customHeight="1" thickBot="1">
      <c r="A26" s="75"/>
      <c r="B26" s="93"/>
      <c r="C26" s="77"/>
      <c r="D26" s="77"/>
      <c r="E26" s="77"/>
      <c r="F26" s="61" t="s">
        <v>160</v>
      </c>
      <c r="G26" s="52">
        <v>32.4</v>
      </c>
      <c r="H26" s="25">
        <f t="shared" si="0"/>
        <v>108.33333333333334</v>
      </c>
      <c r="I26" s="50">
        <v>3510</v>
      </c>
      <c r="J26" s="16"/>
      <c r="K26" s="16"/>
    </row>
    <row r="27" spans="1:11" ht="15.75" customHeight="1" thickBot="1">
      <c r="A27" s="75"/>
      <c r="B27" s="93"/>
      <c r="C27" s="77"/>
      <c r="D27" s="77"/>
      <c r="E27" s="77"/>
      <c r="F27" s="61" t="s">
        <v>144</v>
      </c>
      <c r="G27" s="52">
        <v>106.56</v>
      </c>
      <c r="H27" s="25">
        <f t="shared" si="0"/>
        <v>92.567567567567565</v>
      </c>
      <c r="I27" s="50">
        <v>9864</v>
      </c>
      <c r="J27" s="16"/>
      <c r="K27" s="16"/>
    </row>
    <row r="28" spans="1:11" ht="15.75" customHeight="1" thickBot="1">
      <c r="A28" s="75"/>
      <c r="B28" s="93"/>
      <c r="C28" s="77"/>
      <c r="D28" s="77"/>
      <c r="E28" s="77"/>
      <c r="F28" s="61" t="s">
        <v>108</v>
      </c>
      <c r="G28" s="52">
        <v>54</v>
      </c>
      <c r="H28" s="25">
        <f t="shared" si="0"/>
        <v>60.962962962962962</v>
      </c>
      <c r="I28" s="50">
        <v>3292</v>
      </c>
      <c r="J28" s="16"/>
      <c r="K28" s="16"/>
    </row>
    <row r="29" spans="1:11" ht="15.75" customHeight="1" thickBot="1">
      <c r="A29" s="75"/>
      <c r="B29" s="93"/>
      <c r="C29" s="77"/>
      <c r="D29" s="77"/>
      <c r="E29" s="77"/>
      <c r="F29" s="61" t="s">
        <v>161</v>
      </c>
      <c r="G29" s="52">
        <v>7.26</v>
      </c>
      <c r="H29" s="25">
        <f t="shared" si="0"/>
        <v>113.63636363636364</v>
      </c>
      <c r="I29" s="50">
        <v>825</v>
      </c>
      <c r="J29" s="16"/>
      <c r="K29" s="16"/>
    </row>
    <row r="30" spans="1:11" ht="15.75" customHeight="1" thickBot="1">
      <c r="A30" s="75"/>
      <c r="B30" s="93"/>
      <c r="C30" s="77"/>
      <c r="D30" s="77"/>
      <c r="E30" s="77"/>
      <c r="F30" s="61" t="s">
        <v>109</v>
      </c>
      <c r="G30" s="52">
        <v>6.6</v>
      </c>
      <c r="H30" s="25">
        <f t="shared" si="0"/>
        <v>121.66666666666667</v>
      </c>
      <c r="I30" s="50">
        <v>803</v>
      </c>
      <c r="J30" s="16"/>
      <c r="K30" s="16"/>
    </row>
    <row r="31" spans="1:11" ht="15.75" customHeight="1" thickBot="1">
      <c r="A31" s="75"/>
      <c r="B31" s="93"/>
      <c r="C31" s="77"/>
      <c r="D31" s="77"/>
      <c r="E31" s="77"/>
      <c r="F31" s="61" t="s">
        <v>162</v>
      </c>
      <c r="G31" s="52">
        <v>50</v>
      </c>
      <c r="H31" s="25">
        <f t="shared" si="0"/>
        <v>155</v>
      </c>
      <c r="I31" s="50">
        <v>7750</v>
      </c>
      <c r="J31" s="16"/>
      <c r="K31" s="16"/>
    </row>
    <row r="32" spans="1:11" ht="15.75" customHeight="1" thickBot="1">
      <c r="A32" s="75"/>
      <c r="B32" s="93"/>
      <c r="C32" s="77"/>
      <c r="D32" s="77"/>
      <c r="E32" s="77"/>
      <c r="F32" s="61" t="s">
        <v>115</v>
      </c>
      <c r="G32" s="52">
        <v>20.58</v>
      </c>
      <c r="H32" s="25">
        <f t="shared" si="0"/>
        <v>234.00000000000003</v>
      </c>
      <c r="I32" s="50">
        <v>4815.72</v>
      </c>
      <c r="J32" s="16"/>
      <c r="K32" s="16"/>
    </row>
    <row r="33" spans="1:11" ht="15.75" customHeight="1" thickBot="1">
      <c r="A33" s="75"/>
      <c r="B33" s="93"/>
      <c r="C33" s="77"/>
      <c r="D33" s="77"/>
      <c r="E33" s="77"/>
      <c r="F33" s="61" t="s">
        <v>163</v>
      </c>
      <c r="G33" s="52">
        <v>10.08</v>
      </c>
      <c r="H33" s="25">
        <f t="shared" si="0"/>
        <v>119.04761904761905</v>
      </c>
      <c r="I33" s="29">
        <v>1200</v>
      </c>
      <c r="J33" s="16"/>
      <c r="K33" s="16"/>
    </row>
    <row r="34" spans="1:11" ht="15.75" thickBot="1">
      <c r="A34" s="70">
        <v>4</v>
      </c>
      <c r="B34" s="92" t="s">
        <v>30</v>
      </c>
      <c r="C34" s="76" t="s">
        <v>31</v>
      </c>
      <c r="D34" s="76" t="s">
        <v>152</v>
      </c>
      <c r="E34" s="76" t="s">
        <v>153</v>
      </c>
      <c r="F34" s="8" t="s">
        <v>32</v>
      </c>
      <c r="G34" s="48">
        <v>9.9700000000000006</v>
      </c>
      <c r="H34" s="25">
        <f t="shared" si="0"/>
        <v>130.50050150451352</v>
      </c>
      <c r="I34" s="29">
        <v>1301.0899999999999</v>
      </c>
      <c r="J34" s="16"/>
      <c r="K34" s="16"/>
    </row>
    <row r="35" spans="1:11" ht="15.75" thickBot="1">
      <c r="A35" s="71"/>
      <c r="B35" s="94"/>
      <c r="C35" s="78"/>
      <c r="D35" s="78"/>
      <c r="E35" s="78"/>
      <c r="F35" s="67" t="s">
        <v>38</v>
      </c>
      <c r="G35" s="48">
        <v>480</v>
      </c>
      <c r="H35" s="25">
        <f t="shared" si="0"/>
        <v>5</v>
      </c>
      <c r="I35" s="29">
        <v>2400</v>
      </c>
      <c r="J35" s="16"/>
      <c r="K35" s="16"/>
    </row>
    <row r="36" spans="1:11" ht="15.75" thickBot="1">
      <c r="A36" s="70">
        <v>5</v>
      </c>
      <c r="B36" s="92" t="s">
        <v>132</v>
      </c>
      <c r="C36" s="76" t="s">
        <v>133</v>
      </c>
      <c r="D36" s="76" t="s">
        <v>168</v>
      </c>
      <c r="E36" s="76" t="s">
        <v>169</v>
      </c>
      <c r="F36" s="8" t="s">
        <v>164</v>
      </c>
      <c r="G36" s="58">
        <v>9.6</v>
      </c>
      <c r="H36" s="25">
        <f t="shared" si="0"/>
        <v>492.00520833333337</v>
      </c>
      <c r="I36" s="50">
        <v>4723.25</v>
      </c>
      <c r="J36" s="16"/>
      <c r="K36" s="16"/>
    </row>
    <row r="37" spans="1:11" ht="15.75" thickBot="1">
      <c r="A37" s="75"/>
      <c r="B37" s="93"/>
      <c r="C37" s="77"/>
      <c r="D37" s="77"/>
      <c r="E37" s="77"/>
      <c r="F37" s="8" t="s">
        <v>113</v>
      </c>
      <c r="G37" s="58">
        <v>128</v>
      </c>
      <c r="H37" s="25">
        <f t="shared" si="0"/>
        <v>26.26</v>
      </c>
      <c r="I37" s="50">
        <v>3361.28</v>
      </c>
      <c r="J37" s="16"/>
      <c r="K37" s="16"/>
    </row>
    <row r="38" spans="1:11" ht="15.75" thickBot="1">
      <c r="A38" s="71"/>
      <c r="B38" s="94"/>
      <c r="C38" s="78"/>
      <c r="D38" s="78"/>
      <c r="E38" s="78"/>
      <c r="F38" s="67" t="s">
        <v>165</v>
      </c>
      <c r="G38" s="48">
        <v>33</v>
      </c>
      <c r="H38" s="25">
        <f t="shared" si="0"/>
        <v>169.5</v>
      </c>
      <c r="I38" s="29">
        <v>5593.5</v>
      </c>
      <c r="J38" s="16"/>
      <c r="K38" s="16"/>
    </row>
    <row r="39" spans="1:11" ht="15.75" thickBot="1">
      <c r="A39" s="70">
        <v>6</v>
      </c>
      <c r="B39" s="92" t="s">
        <v>44</v>
      </c>
      <c r="C39" s="76" t="s">
        <v>45</v>
      </c>
      <c r="D39" s="76" t="s">
        <v>170</v>
      </c>
      <c r="E39" s="76" t="s">
        <v>169</v>
      </c>
      <c r="F39" s="8" t="s">
        <v>63</v>
      </c>
      <c r="G39" s="48">
        <v>25</v>
      </c>
      <c r="H39" s="25">
        <f t="shared" si="0"/>
        <v>27.1</v>
      </c>
      <c r="I39" s="29">
        <v>677.5</v>
      </c>
      <c r="J39" s="16"/>
      <c r="K39" s="16"/>
    </row>
    <row r="40" spans="1:11" ht="15.75" thickBot="1">
      <c r="A40" s="75"/>
      <c r="B40" s="93"/>
      <c r="C40" s="77"/>
      <c r="D40" s="77"/>
      <c r="E40" s="77"/>
      <c r="F40" s="8" t="s">
        <v>111</v>
      </c>
      <c r="G40" s="48">
        <v>100</v>
      </c>
      <c r="H40" s="25">
        <f t="shared" si="0"/>
        <v>47.5</v>
      </c>
      <c r="I40" s="29">
        <v>4750</v>
      </c>
      <c r="J40" s="16"/>
      <c r="K40" s="16"/>
    </row>
    <row r="41" spans="1:11" ht="15.75" thickBot="1">
      <c r="A41" s="75"/>
      <c r="B41" s="93"/>
      <c r="C41" s="77"/>
      <c r="D41" s="77"/>
      <c r="E41" s="77"/>
      <c r="F41" s="8" t="s">
        <v>106</v>
      </c>
      <c r="G41" s="48">
        <v>10</v>
      </c>
      <c r="H41" s="25">
        <f t="shared" si="0"/>
        <v>354.6</v>
      </c>
      <c r="I41" s="29">
        <v>3546</v>
      </c>
      <c r="J41" s="16"/>
      <c r="K41" s="16"/>
    </row>
    <row r="42" spans="1:11" ht="15.75" thickBot="1">
      <c r="A42" s="75"/>
      <c r="B42" s="93"/>
      <c r="C42" s="77"/>
      <c r="D42" s="77"/>
      <c r="E42" s="77"/>
      <c r="F42" s="8" t="s">
        <v>84</v>
      </c>
      <c r="G42" s="48">
        <v>35</v>
      </c>
      <c r="H42" s="25">
        <f t="shared" si="0"/>
        <v>17.214285714285715</v>
      </c>
      <c r="I42" s="29">
        <v>602.5</v>
      </c>
      <c r="J42" s="16"/>
      <c r="K42" s="16"/>
    </row>
    <row r="43" spans="1:11" ht="15.75" thickBot="1">
      <c r="A43" s="75"/>
      <c r="B43" s="93"/>
      <c r="C43" s="77"/>
      <c r="D43" s="77"/>
      <c r="E43" s="77"/>
      <c r="F43" s="8" t="s">
        <v>105</v>
      </c>
      <c r="G43" s="48">
        <v>100</v>
      </c>
      <c r="H43" s="25">
        <f t="shared" si="0"/>
        <v>30</v>
      </c>
      <c r="I43" s="29">
        <v>3000</v>
      </c>
      <c r="J43" s="16"/>
      <c r="K43" s="16"/>
    </row>
    <row r="44" spans="1:11" ht="15.75" thickBot="1">
      <c r="A44" s="75"/>
      <c r="B44" s="93"/>
      <c r="C44" s="77"/>
      <c r="D44" s="77"/>
      <c r="E44" s="77"/>
      <c r="F44" s="8" t="s">
        <v>47</v>
      </c>
      <c r="G44" s="48">
        <v>600</v>
      </c>
      <c r="H44" s="25">
        <f t="shared" si="0"/>
        <v>21.9</v>
      </c>
      <c r="I44" s="29">
        <v>13140</v>
      </c>
      <c r="J44" s="16"/>
      <c r="K44" s="16"/>
    </row>
    <row r="45" spans="1:11" ht="15.75" thickBot="1">
      <c r="A45" s="75"/>
      <c r="B45" s="93"/>
      <c r="C45" s="77"/>
      <c r="D45" s="77"/>
      <c r="E45" s="77"/>
      <c r="F45" s="8" t="s">
        <v>71</v>
      </c>
      <c r="G45" s="48">
        <v>35</v>
      </c>
      <c r="H45" s="25">
        <f t="shared" si="0"/>
        <v>27.214285714285715</v>
      </c>
      <c r="I45" s="29">
        <v>952.5</v>
      </c>
      <c r="J45" s="16"/>
      <c r="K45" s="16"/>
    </row>
    <row r="46" spans="1:11" ht="15.75" thickBot="1">
      <c r="A46" s="75"/>
      <c r="B46" s="93"/>
      <c r="C46" s="77"/>
      <c r="D46" s="77"/>
      <c r="E46" s="77"/>
      <c r="F46" s="8" t="s">
        <v>85</v>
      </c>
      <c r="G46" s="48">
        <v>125</v>
      </c>
      <c r="H46" s="25">
        <f t="shared" si="0"/>
        <v>45.5</v>
      </c>
      <c r="I46" s="29">
        <v>5687.5</v>
      </c>
      <c r="J46" s="16"/>
      <c r="K46" s="16"/>
    </row>
    <row r="47" spans="1:11" ht="15.75" thickBot="1">
      <c r="A47" s="75"/>
      <c r="B47" s="93"/>
      <c r="C47" s="77"/>
      <c r="D47" s="77"/>
      <c r="E47" s="77"/>
      <c r="F47" s="8" t="s">
        <v>46</v>
      </c>
      <c r="G47" s="48">
        <v>600</v>
      </c>
      <c r="H47" s="25">
        <f t="shared" si="0"/>
        <v>51</v>
      </c>
      <c r="I47" s="29">
        <v>30600</v>
      </c>
      <c r="J47" s="16"/>
      <c r="K47" s="16"/>
    </row>
    <row r="48" spans="1:11" ht="15.75" thickBot="1">
      <c r="A48" s="71"/>
      <c r="B48" s="94"/>
      <c r="C48" s="78"/>
      <c r="D48" s="78"/>
      <c r="E48" s="78"/>
      <c r="F48" s="20" t="s">
        <v>72</v>
      </c>
      <c r="G48" s="48">
        <v>100</v>
      </c>
      <c r="H48" s="25">
        <f t="shared" si="0"/>
        <v>13</v>
      </c>
      <c r="I48" s="29">
        <v>1300</v>
      </c>
      <c r="J48" s="16"/>
      <c r="K48" s="16"/>
    </row>
    <row r="49" spans="1:11" ht="15.75" thickBot="1">
      <c r="A49" s="70">
        <v>7</v>
      </c>
      <c r="B49" s="92" t="s">
        <v>40</v>
      </c>
      <c r="C49" s="76" t="s">
        <v>62</v>
      </c>
      <c r="D49" s="76" t="s">
        <v>171</v>
      </c>
      <c r="E49" s="76" t="s">
        <v>172</v>
      </c>
      <c r="F49" s="14" t="s">
        <v>114</v>
      </c>
      <c r="G49" s="48">
        <v>30.7</v>
      </c>
      <c r="H49" s="25">
        <f t="shared" si="0"/>
        <v>120</v>
      </c>
      <c r="I49" s="29">
        <v>3684</v>
      </c>
      <c r="J49" s="16"/>
      <c r="K49" s="16"/>
    </row>
    <row r="50" spans="1:11" ht="15.75" thickBot="1">
      <c r="A50" s="75"/>
      <c r="B50" s="93"/>
      <c r="C50" s="77"/>
      <c r="D50" s="77"/>
      <c r="E50" s="77"/>
      <c r="F50" s="14" t="s">
        <v>34</v>
      </c>
      <c r="G50" s="48">
        <v>50</v>
      </c>
      <c r="H50" s="25">
        <f t="shared" si="0"/>
        <v>25</v>
      </c>
      <c r="I50" s="29">
        <v>1250</v>
      </c>
      <c r="J50" s="16"/>
      <c r="K50" s="16"/>
    </row>
    <row r="51" spans="1:11" ht="15.75" thickBot="1">
      <c r="A51" s="75"/>
      <c r="B51" s="93"/>
      <c r="C51" s="77"/>
      <c r="D51" s="77"/>
      <c r="E51" s="77"/>
      <c r="F51" s="14" t="s">
        <v>33</v>
      </c>
      <c r="G51" s="48">
        <v>300</v>
      </c>
      <c r="H51" s="25">
        <f t="shared" si="0"/>
        <v>35</v>
      </c>
      <c r="I51" s="29">
        <v>10500</v>
      </c>
      <c r="J51" s="16"/>
      <c r="K51" s="16"/>
    </row>
    <row r="52" spans="1:11" ht="15.75" thickBot="1">
      <c r="A52" s="75"/>
      <c r="B52" s="93"/>
      <c r="C52" s="77"/>
      <c r="D52" s="77"/>
      <c r="E52" s="77"/>
      <c r="F52" s="14" t="s">
        <v>139</v>
      </c>
      <c r="G52" s="48">
        <v>4.9000000000000004</v>
      </c>
      <c r="H52" s="25">
        <f t="shared" si="0"/>
        <v>300</v>
      </c>
      <c r="I52" s="29">
        <v>1470</v>
      </c>
      <c r="J52" s="16"/>
      <c r="K52" s="16"/>
    </row>
    <row r="53" spans="1:11" ht="15.75" thickBot="1">
      <c r="A53" s="75"/>
      <c r="B53" s="93"/>
      <c r="C53" s="77"/>
      <c r="D53" s="77"/>
      <c r="E53" s="77"/>
      <c r="F53" s="19" t="s">
        <v>73</v>
      </c>
      <c r="G53" s="48">
        <v>2.6</v>
      </c>
      <c r="H53" s="25">
        <f t="shared" si="0"/>
        <v>160</v>
      </c>
      <c r="I53" s="29">
        <v>416</v>
      </c>
      <c r="J53" s="16"/>
      <c r="K53" s="16"/>
    </row>
    <row r="54" spans="1:11" ht="15.75" thickBot="1">
      <c r="A54" s="75"/>
      <c r="B54" s="93"/>
      <c r="C54" s="77"/>
      <c r="D54" s="77"/>
      <c r="E54" s="77"/>
      <c r="F54" s="19" t="s">
        <v>36</v>
      </c>
      <c r="G54" s="48">
        <v>98</v>
      </c>
      <c r="H54" s="25">
        <f t="shared" si="0"/>
        <v>35</v>
      </c>
      <c r="I54" s="29">
        <v>3430</v>
      </c>
      <c r="J54" s="16"/>
      <c r="K54" s="16"/>
    </row>
    <row r="55" spans="1:11" ht="15.75" thickBot="1">
      <c r="A55" s="75"/>
      <c r="B55" s="93"/>
      <c r="C55" s="77"/>
      <c r="D55" s="77"/>
      <c r="E55" s="77"/>
      <c r="F55" s="14" t="s">
        <v>35</v>
      </c>
      <c r="G55" s="48">
        <v>50</v>
      </c>
      <c r="H55" s="25">
        <f t="shared" si="0"/>
        <v>45</v>
      </c>
      <c r="I55" s="29">
        <v>2250</v>
      </c>
      <c r="J55" s="16"/>
      <c r="K55" s="16"/>
    </row>
    <row r="56" spans="1:11" ht="15.75" thickBot="1">
      <c r="A56" s="75"/>
      <c r="B56" s="93"/>
      <c r="C56" s="77"/>
      <c r="D56" s="77"/>
      <c r="E56" s="77"/>
      <c r="F56" s="14" t="s">
        <v>112</v>
      </c>
      <c r="G56" s="48">
        <v>6</v>
      </c>
      <c r="H56" s="25">
        <f t="shared" si="0"/>
        <v>80</v>
      </c>
      <c r="I56" s="29">
        <v>480</v>
      </c>
      <c r="J56" s="16"/>
      <c r="K56" s="16"/>
    </row>
    <row r="57" spans="1:11" ht="15.75" thickBot="1">
      <c r="A57" s="75"/>
      <c r="B57" s="93"/>
      <c r="C57" s="77"/>
      <c r="D57" s="77"/>
      <c r="E57" s="77"/>
      <c r="F57" s="11" t="s">
        <v>37</v>
      </c>
      <c r="G57" s="48">
        <v>10</v>
      </c>
      <c r="H57" s="25">
        <f t="shared" si="0"/>
        <v>45</v>
      </c>
      <c r="I57" s="29">
        <v>450</v>
      </c>
      <c r="J57" s="16"/>
      <c r="K57" s="16"/>
    </row>
    <row r="58" spans="1:11" ht="15.75" thickBot="1">
      <c r="A58" s="75"/>
      <c r="B58" s="93"/>
      <c r="C58" s="77"/>
      <c r="D58" s="77"/>
      <c r="E58" s="77"/>
      <c r="F58" s="11" t="s">
        <v>74</v>
      </c>
      <c r="G58" s="48">
        <v>19.600000000000001</v>
      </c>
      <c r="H58" s="25">
        <f t="shared" si="0"/>
        <v>150</v>
      </c>
      <c r="I58" s="29">
        <v>2940</v>
      </c>
      <c r="J58" s="16"/>
      <c r="K58" s="16"/>
    </row>
    <row r="59" spans="1:11" ht="45" customHeight="1" thickBot="1">
      <c r="A59" s="8">
        <v>8</v>
      </c>
      <c r="B59" s="32" t="s">
        <v>10</v>
      </c>
      <c r="C59" s="13" t="s">
        <v>52</v>
      </c>
      <c r="D59" s="15" t="s">
        <v>116</v>
      </c>
      <c r="E59" s="14" t="s">
        <v>117</v>
      </c>
      <c r="F59" s="14" t="s">
        <v>76</v>
      </c>
      <c r="G59" s="36">
        <v>242</v>
      </c>
      <c r="H59" s="25">
        <f t="shared" si="0"/>
        <v>35.664462809917353</v>
      </c>
      <c r="I59" s="49">
        <v>8630.7999999999993</v>
      </c>
      <c r="J59" s="16"/>
      <c r="K59" s="16"/>
    </row>
    <row r="60" spans="1:11" ht="15.75" thickBot="1">
      <c r="A60" s="70">
        <v>9</v>
      </c>
      <c r="B60" s="72" t="s">
        <v>140</v>
      </c>
      <c r="C60" s="68" t="s">
        <v>185</v>
      </c>
      <c r="D60" s="68" t="s">
        <v>186</v>
      </c>
      <c r="E60" s="68" t="s">
        <v>187</v>
      </c>
      <c r="F60" s="17" t="s">
        <v>138</v>
      </c>
      <c r="G60" s="37">
        <v>2</v>
      </c>
      <c r="H60" s="25">
        <f t="shared" si="0"/>
        <v>4400</v>
      </c>
      <c r="I60" s="21">
        <v>8800</v>
      </c>
      <c r="J60" s="26"/>
      <c r="K60" s="16"/>
    </row>
    <row r="61" spans="1:11" ht="15.75" thickBot="1">
      <c r="A61" s="75"/>
      <c r="B61" s="91"/>
      <c r="C61" s="74"/>
      <c r="D61" s="74"/>
      <c r="E61" s="74"/>
      <c r="F61" s="17" t="s">
        <v>188</v>
      </c>
      <c r="G61" s="53">
        <v>2</v>
      </c>
      <c r="H61" s="25">
        <f t="shared" si="0"/>
        <v>3350</v>
      </c>
      <c r="I61" s="30">
        <v>6700</v>
      </c>
      <c r="J61" s="26"/>
      <c r="K61" s="16"/>
    </row>
    <row r="62" spans="1:11" ht="15.75" thickBot="1">
      <c r="A62" s="75"/>
      <c r="B62" s="91"/>
      <c r="C62" s="74"/>
      <c r="D62" s="74"/>
      <c r="E62" s="74"/>
      <c r="F62" s="17" t="s">
        <v>189</v>
      </c>
      <c r="G62" s="53">
        <v>2</v>
      </c>
      <c r="H62" s="25">
        <f t="shared" si="0"/>
        <v>357</v>
      </c>
      <c r="I62" s="30">
        <v>714</v>
      </c>
      <c r="J62" s="26"/>
      <c r="K62" s="16"/>
    </row>
    <row r="63" spans="1:11" ht="15.75" thickBot="1">
      <c r="A63" s="75"/>
      <c r="B63" s="91"/>
      <c r="C63" s="74"/>
      <c r="D63" s="74"/>
      <c r="E63" s="74"/>
      <c r="F63" s="17" t="s">
        <v>190</v>
      </c>
      <c r="G63" s="53">
        <v>2</v>
      </c>
      <c r="H63" s="25">
        <f t="shared" si="0"/>
        <v>400</v>
      </c>
      <c r="I63" s="30">
        <v>800</v>
      </c>
      <c r="J63" s="26"/>
      <c r="K63" s="16"/>
    </row>
    <row r="64" spans="1:11" ht="56.25" customHeight="1" thickBot="1">
      <c r="A64" s="8">
        <v>10</v>
      </c>
      <c r="B64" s="35" t="s">
        <v>100</v>
      </c>
      <c r="C64" s="17" t="s">
        <v>101</v>
      </c>
      <c r="D64" s="17" t="s">
        <v>134</v>
      </c>
      <c r="E64" s="17" t="s">
        <v>135</v>
      </c>
      <c r="F64" s="17" t="s">
        <v>99</v>
      </c>
      <c r="G64" s="8">
        <v>25</v>
      </c>
      <c r="H64" s="9">
        <f t="shared" si="0"/>
        <v>68.735200000000006</v>
      </c>
      <c r="I64" s="10">
        <v>1718.38</v>
      </c>
      <c r="J64" s="26"/>
      <c r="K64" s="16"/>
    </row>
    <row r="65" spans="1:11" ht="27.75" customHeight="1" thickBot="1">
      <c r="A65" s="70">
        <v>11</v>
      </c>
      <c r="B65" s="92" t="s">
        <v>90</v>
      </c>
      <c r="C65" s="76" t="s">
        <v>141</v>
      </c>
      <c r="D65" s="17" t="s">
        <v>196</v>
      </c>
      <c r="E65" s="17" t="s">
        <v>197</v>
      </c>
      <c r="F65" s="17" t="s">
        <v>110</v>
      </c>
      <c r="G65" s="54">
        <v>1</v>
      </c>
      <c r="H65" s="25">
        <f t="shared" si="0"/>
        <v>2750</v>
      </c>
      <c r="I65" s="21">
        <v>2750</v>
      </c>
      <c r="J65" s="18"/>
      <c r="K65" s="16"/>
    </row>
    <row r="66" spans="1:11" ht="15.75" customHeight="1" thickBot="1">
      <c r="A66" s="75"/>
      <c r="B66" s="93"/>
      <c r="C66" s="77"/>
      <c r="D66" s="76" t="s">
        <v>228</v>
      </c>
      <c r="E66" s="76" t="s">
        <v>229</v>
      </c>
      <c r="F66" s="17" t="s">
        <v>230</v>
      </c>
      <c r="G66" s="54">
        <v>22</v>
      </c>
      <c r="H66" s="25">
        <f t="shared" si="0"/>
        <v>28.5</v>
      </c>
      <c r="I66" s="21">
        <v>627</v>
      </c>
      <c r="J66" s="18"/>
      <c r="K66" s="16"/>
    </row>
    <row r="67" spans="1:11" ht="15.75" customHeight="1" thickBot="1">
      <c r="A67" s="75"/>
      <c r="B67" s="93"/>
      <c r="C67" s="77"/>
      <c r="D67" s="78"/>
      <c r="E67" s="78"/>
      <c r="F67" s="17" t="s">
        <v>231</v>
      </c>
      <c r="G67" s="54">
        <v>4</v>
      </c>
      <c r="H67" s="25">
        <f t="shared" si="0"/>
        <v>1168.5</v>
      </c>
      <c r="I67" s="21">
        <v>4674</v>
      </c>
      <c r="J67" s="18"/>
      <c r="K67" s="16"/>
    </row>
    <row r="68" spans="1:11" ht="15.75" thickBot="1">
      <c r="A68" s="75"/>
      <c r="B68" s="93"/>
      <c r="C68" s="77"/>
      <c r="D68" s="77" t="s">
        <v>222</v>
      </c>
      <c r="E68" s="77" t="s">
        <v>223</v>
      </c>
      <c r="F68" s="17" t="s">
        <v>224</v>
      </c>
      <c r="G68" s="54">
        <v>1</v>
      </c>
      <c r="H68" s="25">
        <f t="shared" si="0"/>
        <v>110</v>
      </c>
      <c r="I68" s="21">
        <v>110</v>
      </c>
      <c r="J68" s="18"/>
      <c r="K68" s="16"/>
    </row>
    <row r="69" spans="1:11" ht="15.75" thickBot="1">
      <c r="A69" s="75"/>
      <c r="B69" s="93"/>
      <c r="C69" s="77"/>
      <c r="D69" s="77"/>
      <c r="E69" s="77"/>
      <c r="F69" s="17" t="s">
        <v>225</v>
      </c>
      <c r="G69" s="54">
        <v>1</v>
      </c>
      <c r="H69" s="25">
        <f t="shared" si="0"/>
        <v>395</v>
      </c>
      <c r="I69" s="21">
        <v>395</v>
      </c>
      <c r="J69" s="18"/>
      <c r="K69" s="16"/>
    </row>
    <row r="70" spans="1:11" ht="15.75" thickBot="1">
      <c r="A70" s="75"/>
      <c r="B70" s="93"/>
      <c r="C70" s="77"/>
      <c r="D70" s="77"/>
      <c r="E70" s="77"/>
      <c r="F70" s="17" t="s">
        <v>226</v>
      </c>
      <c r="G70" s="54">
        <v>6</v>
      </c>
      <c r="H70" s="25">
        <f t="shared" si="0"/>
        <v>350</v>
      </c>
      <c r="I70" s="21">
        <v>2100</v>
      </c>
      <c r="J70" s="18"/>
      <c r="K70" s="16"/>
    </row>
    <row r="71" spans="1:11" ht="15.75" thickBot="1">
      <c r="A71" s="75"/>
      <c r="B71" s="93"/>
      <c r="C71" s="77"/>
      <c r="D71" s="77"/>
      <c r="E71" s="77"/>
      <c r="F71" s="17" t="s">
        <v>145</v>
      </c>
      <c r="G71" s="54">
        <v>2</v>
      </c>
      <c r="H71" s="25">
        <f t="shared" si="0"/>
        <v>440</v>
      </c>
      <c r="I71" s="21">
        <v>880</v>
      </c>
      <c r="J71" s="18"/>
      <c r="K71" s="16"/>
    </row>
    <row r="72" spans="1:11" ht="15.75" thickBot="1">
      <c r="A72" s="75"/>
      <c r="B72" s="93"/>
      <c r="C72" s="77"/>
      <c r="D72" s="78"/>
      <c r="E72" s="78"/>
      <c r="F72" s="17" t="s">
        <v>227</v>
      </c>
      <c r="G72" s="54">
        <v>4</v>
      </c>
      <c r="H72" s="25">
        <f t="shared" si="0"/>
        <v>335</v>
      </c>
      <c r="I72" s="21">
        <v>1340</v>
      </c>
      <c r="J72" s="18"/>
      <c r="K72" s="16"/>
    </row>
    <row r="73" spans="1:11" ht="15.75" thickBot="1">
      <c r="A73" s="70">
        <v>12</v>
      </c>
      <c r="B73" s="92" t="s">
        <v>103</v>
      </c>
      <c r="C73" s="76" t="s">
        <v>211</v>
      </c>
      <c r="D73" s="76" t="s">
        <v>212</v>
      </c>
      <c r="E73" s="76" t="s">
        <v>169</v>
      </c>
      <c r="F73" s="17" t="s">
        <v>213</v>
      </c>
      <c r="G73" s="54">
        <v>20</v>
      </c>
      <c r="H73" s="25">
        <f t="shared" si="0"/>
        <v>30</v>
      </c>
      <c r="I73" s="21">
        <v>600</v>
      </c>
      <c r="J73" s="18"/>
      <c r="K73" s="16"/>
    </row>
    <row r="74" spans="1:11" ht="15.75" thickBot="1">
      <c r="A74" s="75"/>
      <c r="B74" s="93"/>
      <c r="C74" s="77"/>
      <c r="D74" s="77"/>
      <c r="E74" s="77"/>
      <c r="F74" s="17" t="s">
        <v>214</v>
      </c>
      <c r="G74" s="54">
        <v>80</v>
      </c>
      <c r="H74" s="25">
        <f t="shared" si="0"/>
        <v>80.570000000000007</v>
      </c>
      <c r="I74" s="21">
        <v>6445.6</v>
      </c>
      <c r="J74" s="18"/>
      <c r="K74" s="16"/>
    </row>
    <row r="75" spans="1:11" ht="15.75" thickBot="1">
      <c r="A75" s="75"/>
      <c r="B75" s="93"/>
      <c r="C75" s="77"/>
      <c r="D75" s="77"/>
      <c r="E75" s="77"/>
      <c r="F75" s="17" t="s">
        <v>215</v>
      </c>
      <c r="G75" s="54">
        <v>100</v>
      </c>
      <c r="H75" s="25">
        <f t="shared" si="0"/>
        <v>5.28</v>
      </c>
      <c r="I75" s="21">
        <v>528</v>
      </c>
      <c r="J75" s="18"/>
      <c r="K75" s="16"/>
    </row>
    <row r="76" spans="1:11" ht="15.75" thickBot="1">
      <c r="A76" s="75"/>
      <c r="B76" s="93"/>
      <c r="C76" s="77"/>
      <c r="D76" s="77"/>
      <c r="E76" s="77"/>
      <c r="F76" s="17" t="s">
        <v>216</v>
      </c>
      <c r="G76" s="54">
        <v>10</v>
      </c>
      <c r="H76" s="25">
        <f t="shared" si="0"/>
        <v>162.47</v>
      </c>
      <c r="I76" s="21">
        <v>1624.7</v>
      </c>
      <c r="J76" s="18"/>
      <c r="K76" s="16"/>
    </row>
    <row r="77" spans="1:11" ht="15.75" thickBot="1">
      <c r="A77" s="75"/>
      <c r="B77" s="93"/>
      <c r="C77" s="77"/>
      <c r="D77" s="77"/>
      <c r="E77" s="77"/>
      <c r="F77" s="17" t="s">
        <v>217</v>
      </c>
      <c r="G77" s="54">
        <v>10</v>
      </c>
      <c r="H77" s="25">
        <f t="shared" si="0"/>
        <v>162.47</v>
      </c>
      <c r="I77" s="21">
        <v>1624.7</v>
      </c>
      <c r="J77" s="18"/>
      <c r="K77" s="16"/>
    </row>
    <row r="78" spans="1:11" ht="15.75" customHeight="1" thickBot="1">
      <c r="A78" s="70">
        <v>13</v>
      </c>
      <c r="B78" s="92" t="s">
        <v>198</v>
      </c>
      <c r="C78" s="76" t="s">
        <v>199</v>
      </c>
      <c r="D78" s="76" t="s">
        <v>200</v>
      </c>
      <c r="E78" s="76" t="s">
        <v>201</v>
      </c>
      <c r="F78" s="13" t="s">
        <v>202</v>
      </c>
      <c r="G78" s="54">
        <v>50</v>
      </c>
      <c r="H78" s="25">
        <f t="shared" ref="H78:H111" si="1">I78/G78</f>
        <v>50</v>
      </c>
      <c r="I78" s="21">
        <v>2500</v>
      </c>
      <c r="J78" s="18"/>
      <c r="K78" s="16"/>
    </row>
    <row r="79" spans="1:11" ht="15.75" thickBot="1">
      <c r="A79" s="75"/>
      <c r="B79" s="93"/>
      <c r="C79" s="77"/>
      <c r="D79" s="78"/>
      <c r="E79" s="77"/>
      <c r="F79" s="17" t="s">
        <v>203</v>
      </c>
      <c r="G79" s="54">
        <v>50</v>
      </c>
      <c r="H79" s="25">
        <f t="shared" si="1"/>
        <v>25</v>
      </c>
      <c r="I79" s="21">
        <v>1250</v>
      </c>
      <c r="J79" s="18"/>
      <c r="K79" s="16"/>
    </row>
    <row r="80" spans="1:11" ht="26.25" thickBot="1">
      <c r="A80" s="75"/>
      <c r="B80" s="93"/>
      <c r="C80" s="77"/>
      <c r="D80" s="65" t="s">
        <v>205</v>
      </c>
      <c r="E80" s="78"/>
      <c r="F80" s="13" t="s">
        <v>204</v>
      </c>
      <c r="G80" s="54">
        <v>12</v>
      </c>
      <c r="H80" s="25">
        <f t="shared" si="1"/>
        <v>1000</v>
      </c>
      <c r="I80" s="21">
        <v>12000</v>
      </c>
      <c r="J80" s="18"/>
      <c r="K80" s="16"/>
    </row>
    <row r="81" spans="1:11" ht="39" thickBot="1">
      <c r="A81" s="8">
        <v>14</v>
      </c>
      <c r="B81" s="66" t="s">
        <v>191</v>
      </c>
      <c r="C81" s="64" t="s">
        <v>192</v>
      </c>
      <c r="D81" s="64" t="s">
        <v>193</v>
      </c>
      <c r="E81" s="64" t="s">
        <v>194</v>
      </c>
      <c r="F81" s="17" t="s">
        <v>195</v>
      </c>
      <c r="G81" s="54">
        <v>1</v>
      </c>
      <c r="H81" s="25">
        <f t="shared" si="1"/>
        <v>900</v>
      </c>
      <c r="I81" s="21">
        <v>900</v>
      </c>
      <c r="J81" s="18"/>
      <c r="K81" s="16"/>
    </row>
    <row r="82" spans="1:11" ht="15.75" thickBot="1">
      <c r="A82" s="70">
        <v>15</v>
      </c>
      <c r="B82" s="92" t="s">
        <v>173</v>
      </c>
      <c r="C82" s="76" t="s">
        <v>174</v>
      </c>
      <c r="D82" s="76" t="s">
        <v>175</v>
      </c>
      <c r="E82" s="76" t="s">
        <v>176</v>
      </c>
      <c r="F82" s="17" t="s">
        <v>177</v>
      </c>
      <c r="G82" s="54">
        <v>4</v>
      </c>
      <c r="H82" s="25">
        <f t="shared" si="1"/>
        <v>800</v>
      </c>
      <c r="I82" s="21">
        <v>3200</v>
      </c>
      <c r="J82" s="18"/>
      <c r="K82" s="16"/>
    </row>
    <row r="83" spans="1:11" ht="27" customHeight="1" thickBot="1">
      <c r="A83" s="75"/>
      <c r="B83" s="93"/>
      <c r="C83" s="77"/>
      <c r="D83" s="77"/>
      <c r="E83" s="77"/>
      <c r="F83" s="17" t="s">
        <v>178</v>
      </c>
      <c r="G83" s="54">
        <v>3</v>
      </c>
      <c r="H83" s="25">
        <f t="shared" si="1"/>
        <v>900</v>
      </c>
      <c r="I83" s="21">
        <v>2700</v>
      </c>
      <c r="J83" s="18"/>
      <c r="K83" s="16"/>
    </row>
    <row r="84" spans="1:11" ht="27" customHeight="1" thickBot="1">
      <c r="A84" s="75"/>
      <c r="B84" s="93"/>
      <c r="C84" s="77"/>
      <c r="D84" s="77"/>
      <c r="E84" s="77"/>
      <c r="F84" s="17" t="s">
        <v>179</v>
      </c>
      <c r="G84" s="54">
        <v>1</v>
      </c>
      <c r="H84" s="25">
        <f t="shared" si="1"/>
        <v>1100</v>
      </c>
      <c r="I84" s="21">
        <v>1100</v>
      </c>
      <c r="J84" s="18"/>
      <c r="K84" s="16"/>
    </row>
    <row r="85" spans="1:11" ht="27.75" customHeight="1" thickBot="1">
      <c r="A85" s="75"/>
      <c r="B85" s="93"/>
      <c r="C85" s="77"/>
      <c r="D85" s="77"/>
      <c r="E85" s="77"/>
      <c r="F85" s="17" t="s">
        <v>180</v>
      </c>
      <c r="G85" s="54">
        <v>3</v>
      </c>
      <c r="H85" s="25">
        <f t="shared" si="1"/>
        <v>1100</v>
      </c>
      <c r="I85" s="21">
        <v>3300</v>
      </c>
      <c r="J85" s="18"/>
      <c r="K85" s="16"/>
    </row>
    <row r="86" spans="1:11" ht="24.75" customHeight="1" thickBot="1">
      <c r="A86" s="75"/>
      <c r="B86" s="93"/>
      <c r="C86" s="77"/>
      <c r="D86" s="77"/>
      <c r="E86" s="77"/>
      <c r="F86" s="17" t="s">
        <v>181</v>
      </c>
      <c r="G86" s="54">
        <v>4</v>
      </c>
      <c r="H86" s="25">
        <f t="shared" si="1"/>
        <v>900</v>
      </c>
      <c r="I86" s="21">
        <v>3600</v>
      </c>
      <c r="J86" s="18"/>
      <c r="K86" s="16"/>
    </row>
    <row r="87" spans="1:11" ht="27.75" customHeight="1" thickBot="1">
      <c r="A87" s="75"/>
      <c r="B87" s="93"/>
      <c r="C87" s="77"/>
      <c r="D87" s="77"/>
      <c r="E87" s="77"/>
      <c r="F87" s="17" t="s">
        <v>182</v>
      </c>
      <c r="G87" s="54">
        <v>3</v>
      </c>
      <c r="H87" s="25">
        <f t="shared" si="1"/>
        <v>950</v>
      </c>
      <c r="I87" s="21">
        <v>2850</v>
      </c>
      <c r="J87" s="18"/>
      <c r="K87" s="16"/>
    </row>
    <row r="88" spans="1:11" ht="27.75" customHeight="1" thickBot="1">
      <c r="A88" s="75"/>
      <c r="B88" s="93"/>
      <c r="C88" s="77"/>
      <c r="D88" s="77"/>
      <c r="E88" s="77"/>
      <c r="F88" s="17" t="s">
        <v>183</v>
      </c>
      <c r="G88" s="54">
        <v>1</v>
      </c>
      <c r="H88" s="25">
        <f t="shared" si="1"/>
        <v>1100</v>
      </c>
      <c r="I88" s="21">
        <v>1100</v>
      </c>
      <c r="J88" s="18"/>
      <c r="K88" s="16"/>
    </row>
    <row r="89" spans="1:11" ht="27" customHeight="1" thickBot="1">
      <c r="A89" s="75"/>
      <c r="B89" s="93"/>
      <c r="C89" s="77"/>
      <c r="D89" s="78"/>
      <c r="E89" s="78"/>
      <c r="F89" s="17" t="s">
        <v>184</v>
      </c>
      <c r="G89" s="54">
        <v>3</v>
      </c>
      <c r="H89" s="25">
        <f t="shared" si="1"/>
        <v>1200</v>
      </c>
      <c r="I89" s="21">
        <v>3600</v>
      </c>
      <c r="J89" s="18"/>
      <c r="K89" s="16"/>
    </row>
    <row r="90" spans="1:11" ht="27" customHeight="1" thickBot="1">
      <c r="A90" s="8">
        <v>16</v>
      </c>
      <c r="B90" s="35" t="s">
        <v>206</v>
      </c>
      <c r="C90" s="17" t="s">
        <v>207</v>
      </c>
      <c r="D90" s="17" t="s">
        <v>208</v>
      </c>
      <c r="E90" s="17" t="s">
        <v>209</v>
      </c>
      <c r="F90" s="17" t="s">
        <v>210</v>
      </c>
      <c r="G90" s="54">
        <v>1</v>
      </c>
      <c r="H90" s="25">
        <f t="shared" si="1"/>
        <v>6113.45</v>
      </c>
      <c r="I90" s="21">
        <v>6113.45</v>
      </c>
      <c r="J90" s="18"/>
      <c r="K90" s="16"/>
    </row>
    <row r="91" spans="1:11" ht="27.75" customHeight="1" thickBot="1">
      <c r="A91" s="70">
        <v>17</v>
      </c>
      <c r="B91" s="92" t="s">
        <v>91</v>
      </c>
      <c r="C91" s="76" t="s">
        <v>92</v>
      </c>
      <c r="D91" s="76" t="s">
        <v>136</v>
      </c>
      <c r="E91" s="76" t="s">
        <v>137</v>
      </c>
      <c r="F91" s="13" t="s">
        <v>218</v>
      </c>
      <c r="G91" s="54">
        <v>5</v>
      </c>
      <c r="H91" s="25">
        <f t="shared" si="1"/>
        <v>300</v>
      </c>
      <c r="I91" s="21">
        <v>1500</v>
      </c>
      <c r="J91" s="18"/>
      <c r="K91" s="16"/>
    </row>
    <row r="92" spans="1:11" ht="27.75" customHeight="1" thickBot="1">
      <c r="A92" s="75"/>
      <c r="B92" s="93"/>
      <c r="C92" s="77"/>
      <c r="D92" s="77"/>
      <c r="E92" s="77"/>
      <c r="F92" s="17" t="s">
        <v>219</v>
      </c>
      <c r="G92" s="54">
        <v>3</v>
      </c>
      <c r="H92" s="25">
        <f t="shared" si="1"/>
        <v>240</v>
      </c>
      <c r="I92" s="21">
        <v>720</v>
      </c>
      <c r="J92" s="18"/>
      <c r="K92" s="16"/>
    </row>
    <row r="93" spans="1:11" ht="28.5" customHeight="1" thickBot="1">
      <c r="A93" s="75"/>
      <c r="B93" s="93"/>
      <c r="C93" s="77"/>
      <c r="D93" s="77"/>
      <c r="E93" s="77"/>
      <c r="F93" s="17" t="s">
        <v>220</v>
      </c>
      <c r="G93" s="54">
        <v>2</v>
      </c>
      <c r="H93" s="25">
        <f t="shared" si="1"/>
        <v>200</v>
      </c>
      <c r="I93" s="21">
        <v>400</v>
      </c>
      <c r="J93" s="18"/>
      <c r="K93" s="16"/>
    </row>
    <row r="94" spans="1:11" ht="28.5" customHeight="1" thickBot="1">
      <c r="A94" s="71"/>
      <c r="B94" s="94"/>
      <c r="C94" s="78"/>
      <c r="D94" s="78"/>
      <c r="E94" s="78"/>
      <c r="F94" s="17" t="s">
        <v>221</v>
      </c>
      <c r="G94" s="54">
        <v>1</v>
      </c>
      <c r="H94" s="25">
        <f t="shared" si="1"/>
        <v>80</v>
      </c>
      <c r="I94" s="21">
        <v>80</v>
      </c>
      <c r="J94" s="18"/>
      <c r="K94" s="16"/>
    </row>
    <row r="95" spans="1:11" ht="26.25" thickBot="1">
      <c r="A95" s="41">
        <v>18</v>
      </c>
      <c r="B95" s="42" t="s">
        <v>11</v>
      </c>
      <c r="C95" s="40" t="s">
        <v>53</v>
      </c>
      <c r="D95" s="40" t="s">
        <v>12</v>
      </c>
      <c r="E95" s="40" t="s">
        <v>118</v>
      </c>
      <c r="F95" s="13" t="s">
        <v>77</v>
      </c>
      <c r="G95" s="54">
        <v>1</v>
      </c>
      <c r="H95" s="25">
        <f t="shared" si="1"/>
        <v>350</v>
      </c>
      <c r="I95" s="21">
        <v>350</v>
      </c>
      <c r="J95" s="18"/>
      <c r="K95" s="16"/>
    </row>
    <row r="96" spans="1:11" ht="39" thickBot="1">
      <c r="A96" s="41">
        <v>19</v>
      </c>
      <c r="B96" s="32" t="s">
        <v>22</v>
      </c>
      <c r="C96" s="13" t="s">
        <v>58</v>
      </c>
      <c r="D96" s="38" t="s">
        <v>142</v>
      </c>
      <c r="E96" s="39" t="s">
        <v>143</v>
      </c>
      <c r="F96" s="14" t="s">
        <v>23</v>
      </c>
      <c r="G96" s="42">
        <v>1</v>
      </c>
      <c r="H96" s="25">
        <f t="shared" si="1"/>
        <v>2891.14</v>
      </c>
      <c r="I96" s="22">
        <v>2891.14</v>
      </c>
      <c r="J96" s="16"/>
      <c r="K96" s="16"/>
    </row>
    <row r="97" spans="1:11" ht="26.25" thickBot="1">
      <c r="A97" s="8">
        <v>20</v>
      </c>
      <c r="B97" s="32" t="s">
        <v>26</v>
      </c>
      <c r="C97" s="13" t="s">
        <v>60</v>
      </c>
      <c r="D97" s="15" t="s">
        <v>69</v>
      </c>
      <c r="E97" s="14" t="s">
        <v>118</v>
      </c>
      <c r="F97" s="14" t="s">
        <v>27</v>
      </c>
      <c r="G97" s="24">
        <f>2886+2421+16674</f>
        <v>21981</v>
      </c>
      <c r="H97" s="25">
        <f t="shared" si="1"/>
        <v>1.3385087120695145</v>
      </c>
      <c r="I97" s="22">
        <v>29421.759999999998</v>
      </c>
      <c r="J97" s="16"/>
      <c r="K97" s="16"/>
    </row>
    <row r="98" spans="1:11" ht="26.25" thickBot="1">
      <c r="A98" s="70">
        <v>21</v>
      </c>
      <c r="B98" s="72" t="s">
        <v>24</v>
      </c>
      <c r="C98" s="68" t="s">
        <v>59</v>
      </c>
      <c r="D98" s="15" t="s">
        <v>146</v>
      </c>
      <c r="E98" s="14" t="s">
        <v>124</v>
      </c>
      <c r="F98" s="14" t="s">
        <v>127</v>
      </c>
      <c r="G98" s="24">
        <v>17.75</v>
      </c>
      <c r="H98" s="25">
        <f t="shared" si="1"/>
        <v>219.54985915492958</v>
      </c>
      <c r="I98" s="22">
        <v>3897.01</v>
      </c>
      <c r="J98" s="16"/>
      <c r="K98" s="16"/>
    </row>
    <row r="99" spans="1:11" ht="26.25" thickBot="1">
      <c r="A99" s="71"/>
      <c r="B99" s="73"/>
      <c r="C99" s="69"/>
      <c r="D99" s="15" t="s">
        <v>119</v>
      </c>
      <c r="E99" s="14" t="s">
        <v>117</v>
      </c>
      <c r="F99" s="14" t="s">
        <v>25</v>
      </c>
      <c r="G99" s="24">
        <f>27+6</f>
        <v>33</v>
      </c>
      <c r="H99" s="25">
        <f t="shared" si="1"/>
        <v>219.55</v>
      </c>
      <c r="I99" s="22">
        <f>5927.85+1317.3</f>
        <v>7245.1500000000005</v>
      </c>
      <c r="J99" s="16"/>
      <c r="K99" s="16"/>
    </row>
    <row r="100" spans="1:11" ht="39" thickBot="1">
      <c r="A100" s="8">
        <v>22</v>
      </c>
      <c r="B100" s="32" t="s">
        <v>16</v>
      </c>
      <c r="C100" s="13" t="s">
        <v>55</v>
      </c>
      <c r="D100" s="15" t="s">
        <v>83</v>
      </c>
      <c r="E100" s="14" t="s">
        <v>118</v>
      </c>
      <c r="F100" s="14" t="s">
        <v>17</v>
      </c>
      <c r="G100" s="24">
        <v>1</v>
      </c>
      <c r="H100" s="25">
        <f t="shared" si="1"/>
        <v>2855</v>
      </c>
      <c r="I100" s="22">
        <v>2855</v>
      </c>
      <c r="J100" s="16"/>
      <c r="K100" s="16"/>
    </row>
    <row r="101" spans="1:11" ht="15.75" customHeight="1" thickBot="1">
      <c r="A101" s="70">
        <v>23</v>
      </c>
      <c r="B101" s="72" t="s">
        <v>28</v>
      </c>
      <c r="C101" s="68" t="s">
        <v>61</v>
      </c>
      <c r="D101" s="68" t="s">
        <v>120</v>
      </c>
      <c r="E101" s="68" t="s">
        <v>117</v>
      </c>
      <c r="F101" s="14" t="s">
        <v>66</v>
      </c>
      <c r="G101" s="24">
        <v>1</v>
      </c>
      <c r="H101" s="25">
        <f t="shared" si="1"/>
        <v>3123.92</v>
      </c>
      <c r="I101" s="23">
        <v>3123.92</v>
      </c>
      <c r="J101" s="16"/>
      <c r="K101" s="16"/>
    </row>
    <row r="102" spans="1:11" ht="28.5" customHeight="1" thickBot="1">
      <c r="A102" s="71"/>
      <c r="B102" s="73"/>
      <c r="C102" s="69"/>
      <c r="D102" s="69"/>
      <c r="E102" s="69"/>
      <c r="F102" s="13" t="s">
        <v>29</v>
      </c>
      <c r="G102" s="24">
        <v>1</v>
      </c>
      <c r="H102" s="25">
        <f t="shared" si="1"/>
        <v>10.62</v>
      </c>
      <c r="I102" s="23">
        <v>10.62</v>
      </c>
      <c r="J102" s="16"/>
      <c r="K102" s="16"/>
    </row>
    <row r="103" spans="1:11" ht="15.75" customHeight="1" thickBot="1">
      <c r="A103" s="70">
        <v>24</v>
      </c>
      <c r="B103" s="72" t="s">
        <v>19</v>
      </c>
      <c r="C103" s="68" t="s">
        <v>57</v>
      </c>
      <c r="D103" s="68" t="s">
        <v>20</v>
      </c>
      <c r="E103" s="68" t="s">
        <v>118</v>
      </c>
      <c r="F103" s="13" t="s">
        <v>21</v>
      </c>
      <c r="G103" s="24">
        <v>124.9768</v>
      </c>
      <c r="H103" s="25">
        <f t="shared" si="1"/>
        <v>863.13451776649742</v>
      </c>
      <c r="I103" s="23">
        <v>107871.79</v>
      </c>
      <c r="J103" s="16"/>
      <c r="K103" s="16"/>
    </row>
    <row r="104" spans="1:11" ht="15.75" thickBot="1">
      <c r="A104" s="71"/>
      <c r="B104" s="73"/>
      <c r="C104" s="69"/>
      <c r="D104" s="69"/>
      <c r="E104" s="69"/>
      <c r="F104" s="13" t="s">
        <v>78</v>
      </c>
      <c r="G104" s="55">
        <v>2203.3258000000001</v>
      </c>
      <c r="H104" s="25">
        <f t="shared" si="1"/>
        <v>13.711599074453718</v>
      </c>
      <c r="I104" s="22">
        <v>30211.119999999999</v>
      </c>
      <c r="J104" s="16"/>
      <c r="K104" s="16"/>
    </row>
    <row r="105" spans="1:11" ht="15.75" thickBot="1">
      <c r="A105" s="70">
        <v>25</v>
      </c>
      <c r="B105" s="72" t="s">
        <v>18</v>
      </c>
      <c r="C105" s="68" t="s">
        <v>56</v>
      </c>
      <c r="D105" s="68" t="s">
        <v>121</v>
      </c>
      <c r="E105" s="68" t="s">
        <v>118</v>
      </c>
      <c r="F105" s="13" t="s">
        <v>80</v>
      </c>
      <c r="G105" s="31">
        <f>628+430</f>
        <v>1058</v>
      </c>
      <c r="H105" s="25">
        <f t="shared" si="1"/>
        <v>17.120708884688089</v>
      </c>
      <c r="I105" s="23">
        <f>9670.57+8443.14</f>
        <v>18113.71</v>
      </c>
      <c r="J105" s="16"/>
      <c r="K105" s="16"/>
    </row>
    <row r="106" spans="1:11" ht="26.25" thickBot="1">
      <c r="A106" s="71"/>
      <c r="B106" s="73"/>
      <c r="C106" s="69"/>
      <c r="D106" s="69"/>
      <c r="E106" s="69"/>
      <c r="F106" s="13" t="s">
        <v>79</v>
      </c>
      <c r="G106" s="54">
        <f>1815+430</f>
        <v>2245</v>
      </c>
      <c r="H106" s="25">
        <f t="shared" si="1"/>
        <v>16.453955456570156</v>
      </c>
      <c r="I106" s="21">
        <f>28120.52+8818.61</f>
        <v>36939.130000000005</v>
      </c>
      <c r="J106" s="16"/>
      <c r="K106" s="16"/>
    </row>
    <row r="107" spans="1:11" ht="27" customHeight="1" thickBot="1">
      <c r="A107" s="60">
        <v>26</v>
      </c>
      <c r="B107" s="62" t="s">
        <v>13</v>
      </c>
      <c r="C107" s="59" t="s">
        <v>54</v>
      </c>
      <c r="D107" s="59" t="s">
        <v>123</v>
      </c>
      <c r="E107" s="59" t="s">
        <v>117</v>
      </c>
      <c r="F107" s="14" t="s">
        <v>102</v>
      </c>
      <c r="G107" s="24">
        <v>1</v>
      </c>
      <c r="H107" s="25">
        <f t="shared" si="1"/>
        <v>295</v>
      </c>
      <c r="I107" s="23">
        <v>295</v>
      </c>
      <c r="J107" s="16"/>
      <c r="K107" s="16"/>
    </row>
    <row r="108" spans="1:11" ht="40.5" customHeight="1" thickBot="1">
      <c r="A108" s="41">
        <v>27</v>
      </c>
      <c r="B108" s="42" t="s">
        <v>15</v>
      </c>
      <c r="C108" s="40" t="s">
        <v>93</v>
      </c>
      <c r="D108" s="40" t="s">
        <v>104</v>
      </c>
      <c r="E108" s="40" t="s">
        <v>122</v>
      </c>
      <c r="F108" s="14" t="s">
        <v>97</v>
      </c>
      <c r="G108" s="24">
        <v>1</v>
      </c>
      <c r="H108" s="25">
        <f t="shared" si="1"/>
        <v>4500</v>
      </c>
      <c r="I108" s="23">
        <v>4500</v>
      </c>
      <c r="J108" s="16"/>
      <c r="K108" s="16"/>
    </row>
    <row r="109" spans="1:11" ht="26.25" thickBot="1">
      <c r="A109" s="41">
        <v>28</v>
      </c>
      <c r="B109" s="34" t="s">
        <v>86</v>
      </c>
      <c r="C109" s="40" t="s">
        <v>87</v>
      </c>
      <c r="D109" s="33" t="s">
        <v>125</v>
      </c>
      <c r="E109" s="19" t="s">
        <v>117</v>
      </c>
      <c r="F109" s="14" t="s">
        <v>88</v>
      </c>
      <c r="G109" s="24">
        <v>1</v>
      </c>
      <c r="H109" s="25">
        <f t="shared" si="1"/>
        <v>2472</v>
      </c>
      <c r="I109" s="23">
        <v>2472</v>
      </c>
      <c r="J109" s="16"/>
      <c r="K109" s="16"/>
    </row>
    <row r="110" spans="1:11" ht="39" thickBot="1">
      <c r="A110" s="8">
        <v>29</v>
      </c>
      <c r="B110" s="32" t="s">
        <v>67</v>
      </c>
      <c r="C110" s="13" t="s">
        <v>68</v>
      </c>
      <c r="D110" s="15" t="s">
        <v>126</v>
      </c>
      <c r="E110" s="14" t="s">
        <v>117</v>
      </c>
      <c r="F110" s="14" t="s">
        <v>14</v>
      </c>
      <c r="G110" s="24">
        <v>1</v>
      </c>
      <c r="H110" s="25">
        <f t="shared" si="1"/>
        <v>3394.5</v>
      </c>
      <c r="I110" s="23">
        <v>3394.5</v>
      </c>
      <c r="J110" s="18"/>
      <c r="K110" s="16"/>
    </row>
    <row r="111" spans="1:11" ht="42" customHeight="1" thickBot="1">
      <c r="A111" s="8">
        <v>30</v>
      </c>
      <c r="B111" s="32" t="s">
        <v>89</v>
      </c>
      <c r="C111" s="13" t="s">
        <v>81</v>
      </c>
      <c r="D111" s="15" t="s">
        <v>82</v>
      </c>
      <c r="E111" s="14"/>
      <c r="F111" s="13" t="s">
        <v>70</v>
      </c>
      <c r="G111" s="54">
        <v>1</v>
      </c>
      <c r="H111" s="25">
        <f t="shared" si="1"/>
        <v>152.94</v>
      </c>
      <c r="I111" s="21">
        <v>152.94</v>
      </c>
      <c r="J111" s="16"/>
      <c r="K111" s="16"/>
    </row>
    <row r="112" spans="1:11" ht="15.75" thickBot="1">
      <c r="A112" s="27"/>
      <c r="B112" s="28"/>
      <c r="C112" s="28"/>
      <c r="D112" s="28"/>
      <c r="E112" s="28"/>
      <c r="F112" s="28"/>
      <c r="G112" s="56"/>
      <c r="H112" s="56"/>
      <c r="I112" s="57">
        <f>SUM(I10:I111)</f>
        <v>611941.81999999995</v>
      </c>
      <c r="J112" s="16"/>
      <c r="K112" s="16"/>
    </row>
    <row r="114" spans="2:9" ht="24" customHeight="1"/>
    <row r="115" spans="2:9" ht="15.75" customHeight="1">
      <c r="B115" s="97" t="s">
        <v>232</v>
      </c>
      <c r="C115" s="97"/>
      <c r="D115" s="97"/>
      <c r="E115" s="97"/>
      <c r="F115" s="98"/>
      <c r="G115" s="98"/>
      <c r="H115" s="99" t="s">
        <v>233</v>
      </c>
      <c r="I115" s="99"/>
    </row>
    <row r="116" spans="2:9" ht="15.75" customHeight="1">
      <c r="B116" s="100"/>
      <c r="C116" s="100"/>
      <c r="D116" s="100"/>
      <c r="E116" s="101"/>
      <c r="F116" s="102" t="s">
        <v>234</v>
      </c>
      <c r="G116" s="102"/>
      <c r="H116" s="103"/>
      <c r="I116" s="103"/>
    </row>
    <row r="117" spans="2:9">
      <c r="B117" s="97" t="s">
        <v>235</v>
      </c>
      <c r="C117" s="97"/>
      <c r="D117" s="97"/>
      <c r="E117" s="97"/>
      <c r="F117" s="104"/>
      <c r="G117" s="104"/>
      <c r="H117" s="97" t="s">
        <v>236</v>
      </c>
      <c r="I117" s="97"/>
    </row>
    <row r="118" spans="2:9" ht="15" customHeight="1">
      <c r="B118" s="105"/>
      <c r="C118" s="105"/>
      <c r="D118" s="105"/>
      <c r="E118" s="106"/>
      <c r="F118" s="107" t="s">
        <v>237</v>
      </c>
      <c r="G118" s="106"/>
      <c r="H118" s="105"/>
      <c r="I118" s="105"/>
    </row>
    <row r="119" spans="2:9" ht="15" customHeight="1">
      <c r="B119" s="108" t="s">
        <v>238</v>
      </c>
      <c r="C119" s="108"/>
      <c r="D119" s="108"/>
      <c r="E119" s="108"/>
      <c r="F119" s="109"/>
      <c r="G119" s="110"/>
      <c r="H119" s="108"/>
      <c r="I119" s="108"/>
    </row>
    <row r="120" spans="2:9" ht="15" customHeight="1">
      <c r="B120" s="111"/>
      <c r="C120" s="111"/>
      <c r="D120" s="111"/>
      <c r="E120" s="106"/>
      <c r="F120" s="106"/>
      <c r="G120" s="106"/>
      <c r="H120" s="105"/>
      <c r="I120" s="105"/>
    </row>
    <row r="121" spans="2:9" ht="15" customHeight="1">
      <c r="B121" s="111" t="s">
        <v>239</v>
      </c>
      <c r="C121" s="111"/>
      <c r="D121" s="111"/>
      <c r="E121" s="106"/>
      <c r="F121" s="105"/>
      <c r="G121" s="105"/>
      <c r="H121" s="105"/>
      <c r="I121" s="105"/>
    </row>
  </sheetData>
  <mergeCells count="97">
    <mergeCell ref="B119:E119"/>
    <mergeCell ref="H119:I119"/>
    <mergeCell ref="B120:D120"/>
    <mergeCell ref="B121:D121"/>
    <mergeCell ref="B115:E115"/>
    <mergeCell ref="F115:G115"/>
    <mergeCell ref="H115:I115"/>
    <mergeCell ref="B116:D116"/>
    <mergeCell ref="B117:E117"/>
    <mergeCell ref="H117:I117"/>
    <mergeCell ref="A2:E2"/>
    <mergeCell ref="A4:D4"/>
    <mergeCell ref="D6:F6"/>
    <mergeCell ref="A73:A77"/>
    <mergeCell ref="B73:B77"/>
    <mergeCell ref="C73:C77"/>
    <mergeCell ref="D73:D77"/>
    <mergeCell ref="E73:E77"/>
    <mergeCell ref="A8:A9"/>
    <mergeCell ref="B8:D8"/>
    <mergeCell ref="E8:E9"/>
    <mergeCell ref="E14:E33"/>
    <mergeCell ref="D34:D35"/>
    <mergeCell ref="E34:E35"/>
    <mergeCell ref="D49:D58"/>
    <mergeCell ref="E49:E58"/>
    <mergeCell ref="A49:A58"/>
    <mergeCell ref="B49:B58"/>
    <mergeCell ref="C49:C58"/>
    <mergeCell ref="A60:A63"/>
    <mergeCell ref="D14:D33"/>
    <mergeCell ref="B60:B63"/>
    <mergeCell ref="C60:C63"/>
    <mergeCell ref="D60:D63"/>
    <mergeCell ref="A14:A33"/>
    <mergeCell ref="B14:B33"/>
    <mergeCell ref="C14:C33"/>
    <mergeCell ref="A34:A35"/>
    <mergeCell ref="B34:B35"/>
    <mergeCell ref="C34:C35"/>
    <mergeCell ref="A36:A38"/>
    <mergeCell ref="B36:B38"/>
    <mergeCell ref="C91:C94"/>
    <mergeCell ref="D91:D94"/>
    <mergeCell ref="E91:E94"/>
    <mergeCell ref="A82:A89"/>
    <mergeCell ref="B82:B89"/>
    <mergeCell ref="C82:C89"/>
    <mergeCell ref="D82:D89"/>
    <mergeCell ref="E82:E89"/>
    <mergeCell ref="F8:I8"/>
    <mergeCell ref="A11:A13"/>
    <mergeCell ref="B11:B13"/>
    <mergeCell ref="C11:C13"/>
    <mergeCell ref="D11:D13"/>
    <mergeCell ref="E11:E13"/>
    <mergeCell ref="D105:D106"/>
    <mergeCell ref="E105:E106"/>
    <mergeCell ref="D101:D102"/>
    <mergeCell ref="E101:E102"/>
    <mergeCell ref="A103:A104"/>
    <mergeCell ref="B103:B104"/>
    <mergeCell ref="C103:C104"/>
    <mergeCell ref="D103:D104"/>
    <mergeCell ref="E103:E104"/>
    <mergeCell ref="A101:A102"/>
    <mergeCell ref="B101:B102"/>
    <mergeCell ref="C101:C102"/>
    <mergeCell ref="B39:B48"/>
    <mergeCell ref="A39:A48"/>
    <mergeCell ref="A105:A106"/>
    <mergeCell ref="B105:B106"/>
    <mergeCell ref="C105:C106"/>
    <mergeCell ref="A98:A99"/>
    <mergeCell ref="B98:B99"/>
    <mergeCell ref="C98:C99"/>
    <mergeCell ref="A78:A80"/>
    <mergeCell ref="B78:B80"/>
    <mergeCell ref="C78:C80"/>
    <mergeCell ref="A65:A72"/>
    <mergeCell ref="B65:B72"/>
    <mergeCell ref="C65:C72"/>
    <mergeCell ref="A91:A94"/>
    <mergeCell ref="B91:B94"/>
    <mergeCell ref="C36:C38"/>
    <mergeCell ref="D36:D38"/>
    <mergeCell ref="E36:E38"/>
    <mergeCell ref="D78:D79"/>
    <mergeCell ref="E78:E80"/>
    <mergeCell ref="D66:D67"/>
    <mergeCell ref="E66:E67"/>
    <mergeCell ref="E39:E48"/>
    <mergeCell ref="D39:D48"/>
    <mergeCell ref="C39:C48"/>
    <mergeCell ref="E60:E63"/>
    <mergeCell ref="D68:D72"/>
    <mergeCell ref="E68:E72"/>
  </mergeCells>
  <pageMargins left="0.43307086614173229" right="0.31496062992125984" top="0.59055118110236227" bottom="0.47244094488188981" header="0.31496062992125984" footer="0.31496062992125984"/>
  <pageSetup paperSize="9" scale="97" orientation="landscape" verticalDpi="0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2015г.</vt:lpstr>
      <vt:lpstr>'август 2015г.'!Область_печати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2015-09-25T00:46:14Z</cp:lastPrinted>
  <dcterms:created xsi:type="dcterms:W3CDTF">2013-03-19T05:22:52Z</dcterms:created>
  <dcterms:modified xsi:type="dcterms:W3CDTF">2015-09-25T00:47:36Z</dcterms:modified>
</cp:coreProperties>
</file>