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aveExternalLinkValues="0" codeName="ЭтаКнига" defaultThemeVersion="124226"/>
  <bookViews>
    <workbookView xWindow="9585" yWindow="-330" windowWidth="9510" windowHeight="6000" tabRatio="750" activeTab="1"/>
  </bookViews>
  <sheets>
    <sheet name="График" sheetId="19" r:id="rId1"/>
    <sheet name="План" sheetId="18" r:id="rId2"/>
    <sheet name="Start" sheetId="11" state="hidden" r:id="rId3"/>
  </sheets>
  <definedNames>
    <definedName name="_xlnm.Print_Titles" localSheetId="1">План!$1:$6</definedName>
  </definedNames>
  <calcPr calcId="145621"/>
</workbook>
</file>

<file path=xl/calcChain.xml><?xml version="1.0" encoding="utf-8"?>
<calcChain xmlns="http://schemas.openxmlformats.org/spreadsheetml/2006/main">
  <c r="U7" i="18" l="1"/>
  <c r="J53" i="18"/>
  <c r="T53" i="18"/>
  <c r="U53" i="18"/>
  <c r="V53" i="18"/>
  <c r="W53" i="18"/>
  <c r="X53" i="18"/>
  <c r="Y53" i="18"/>
  <c r="Z53" i="18"/>
  <c r="AA53" i="18"/>
  <c r="J48" i="18"/>
  <c r="L48" i="18"/>
  <c r="M48" i="18"/>
  <c r="R48" i="18"/>
  <c r="S48" i="18"/>
  <c r="T48" i="18"/>
  <c r="U48" i="18"/>
  <c r="V48" i="18"/>
  <c r="W48" i="18"/>
  <c r="X48" i="18"/>
  <c r="Y48" i="18"/>
  <c r="Z48" i="18"/>
  <c r="AA48" i="18"/>
  <c r="L43" i="18"/>
  <c r="M43" i="18"/>
  <c r="P43" i="18"/>
  <c r="Q43" i="18"/>
  <c r="R43" i="18"/>
  <c r="S43" i="18"/>
  <c r="T43" i="18"/>
  <c r="U43" i="18"/>
  <c r="I44" i="18"/>
  <c r="J44" i="18" s="1"/>
  <c r="J43" i="18" s="1"/>
  <c r="G44" i="18"/>
  <c r="H44" i="18" l="1"/>
  <c r="H43" i="18" s="1"/>
  <c r="M42" i="18"/>
  <c r="M41" i="18" s="1"/>
  <c r="P42" i="18"/>
  <c r="P41" i="18" s="1"/>
  <c r="R42" i="18"/>
  <c r="R41" i="18" s="1"/>
  <c r="T42" i="18"/>
  <c r="T41" i="18" s="1"/>
  <c r="U42" i="18"/>
  <c r="U41" i="18" s="1"/>
  <c r="V42" i="18"/>
  <c r="V41" i="18" s="1"/>
  <c r="W42" i="18"/>
  <c r="W41" i="18" s="1"/>
  <c r="X42" i="18"/>
  <c r="X41" i="18" s="1"/>
  <c r="Y42" i="18"/>
  <c r="Y41" i="18" s="1"/>
  <c r="Z42" i="18"/>
  <c r="Z41" i="18" s="1"/>
  <c r="AA42" i="18"/>
  <c r="AA41" i="18" s="1"/>
  <c r="S9" i="18"/>
  <c r="S42" i="18"/>
  <c r="S41" i="18" s="1"/>
  <c r="AA25" i="18"/>
  <c r="Z25" i="18"/>
  <c r="Y25" i="18"/>
  <c r="X25" i="18"/>
  <c r="W25" i="18"/>
  <c r="V25" i="18"/>
  <c r="U25" i="18"/>
  <c r="T25" i="18"/>
  <c r="S25" i="18"/>
  <c r="R25" i="18"/>
  <c r="Q25" i="18"/>
  <c r="P25" i="18"/>
  <c r="O25" i="18"/>
  <c r="N25" i="18"/>
  <c r="M25" i="18"/>
  <c r="L25" i="18"/>
  <c r="K25" i="18"/>
  <c r="J25" i="18"/>
  <c r="D53" i="18" l="1"/>
  <c r="D43" i="18"/>
  <c r="D42" i="18" s="1"/>
  <c r="D41" i="18" s="1"/>
  <c r="F9" i="18"/>
  <c r="D20" i="18"/>
  <c r="D9" i="18"/>
  <c r="J42" i="18" l="1"/>
  <c r="J41" i="18" s="1"/>
  <c r="L42" i="18"/>
  <c r="L41" i="18" s="1"/>
  <c r="Q42" i="18"/>
  <c r="Q41" i="18" s="1"/>
  <c r="R63" i="18"/>
  <c r="T63" i="18"/>
  <c r="V63" i="18"/>
  <c r="X63" i="18"/>
  <c r="T64" i="18"/>
  <c r="X64" i="18"/>
  <c r="Z64" i="18"/>
  <c r="K56" i="18" l="1"/>
  <c r="I56" i="18"/>
  <c r="G56" i="18" s="1"/>
  <c r="F53" i="18"/>
  <c r="F48" i="18"/>
  <c r="E42" i="18"/>
  <c r="E41" i="18" s="1"/>
  <c r="F43" i="18"/>
  <c r="F42" i="18" s="1"/>
  <c r="F41" i="18" s="1"/>
  <c r="D25" i="18"/>
  <c r="E25" i="18"/>
  <c r="F25" i="18"/>
  <c r="C25" i="18"/>
  <c r="E24" i="18" l="1"/>
  <c r="C42" i="18"/>
  <c r="C41" i="18" s="1"/>
  <c r="K46" i="18"/>
  <c r="I46" i="18"/>
  <c r="G46" i="18" s="1"/>
  <c r="K45" i="18"/>
  <c r="K43" i="18" s="1"/>
  <c r="I45" i="18"/>
  <c r="K51" i="18"/>
  <c r="I51" i="18"/>
  <c r="G51" i="18" s="1"/>
  <c r="K50" i="18"/>
  <c r="K48" i="18" s="1"/>
  <c r="I50" i="18"/>
  <c r="G50" i="18" s="1"/>
  <c r="K55" i="18"/>
  <c r="K53" i="18" s="1"/>
  <c r="I55" i="18"/>
  <c r="G55" i="18" s="1"/>
  <c r="J24" i="18"/>
  <c r="K58" i="18"/>
  <c r="L24" i="18"/>
  <c r="M24" i="18"/>
  <c r="N24" i="18"/>
  <c r="O24" i="18"/>
  <c r="P24" i="18"/>
  <c r="Q24" i="18"/>
  <c r="R24" i="18"/>
  <c r="S24" i="18"/>
  <c r="T58" i="18"/>
  <c r="T24" i="18" s="1"/>
  <c r="U58" i="18"/>
  <c r="U24" i="18" s="1"/>
  <c r="V58" i="18"/>
  <c r="W58" i="18"/>
  <c r="W24" i="18" s="1"/>
  <c r="X58" i="18"/>
  <c r="X24" i="18" s="1"/>
  <c r="Y58" i="18"/>
  <c r="Y24" i="18" s="1"/>
  <c r="Z58" i="18"/>
  <c r="AA58" i="18"/>
  <c r="AA24" i="18" s="1"/>
  <c r="G59" i="18"/>
  <c r="I59" i="18"/>
  <c r="I58" i="18" s="1"/>
  <c r="D24" i="18"/>
  <c r="F58" i="18"/>
  <c r="F24" i="18" s="1"/>
  <c r="J20" i="18"/>
  <c r="K20" i="18"/>
  <c r="L20" i="18"/>
  <c r="M20" i="18"/>
  <c r="N20" i="18"/>
  <c r="O20" i="18"/>
  <c r="P20" i="18"/>
  <c r="Q20" i="18"/>
  <c r="R20" i="18"/>
  <c r="S20" i="18"/>
  <c r="T20" i="18"/>
  <c r="U20" i="18"/>
  <c r="V20" i="18"/>
  <c r="W20" i="18"/>
  <c r="X20" i="18"/>
  <c r="Y20" i="18"/>
  <c r="K9" i="18"/>
  <c r="L9" i="18"/>
  <c r="M9" i="18"/>
  <c r="N9" i="18"/>
  <c r="O9" i="18"/>
  <c r="P9" i="18"/>
  <c r="Q9" i="18"/>
  <c r="R9" i="18"/>
  <c r="T9" i="18"/>
  <c r="U9" i="18"/>
  <c r="I54" i="18"/>
  <c r="I53" i="18" s="1"/>
  <c r="G54" i="18"/>
  <c r="G53" i="18" s="1"/>
  <c r="I49" i="18"/>
  <c r="I48" i="18" s="1"/>
  <c r="G49" i="18"/>
  <c r="G48" i="18" s="1"/>
  <c r="G27" i="18"/>
  <c r="I27" i="18"/>
  <c r="G28" i="18"/>
  <c r="I28" i="18"/>
  <c r="G29" i="18"/>
  <c r="I29" i="18"/>
  <c r="G30" i="18"/>
  <c r="I30" i="18"/>
  <c r="G31" i="18"/>
  <c r="I31" i="18"/>
  <c r="G32" i="18"/>
  <c r="I32" i="18"/>
  <c r="G33" i="18"/>
  <c r="I33" i="18"/>
  <c r="G34" i="18"/>
  <c r="I34" i="18"/>
  <c r="G35" i="18"/>
  <c r="I35" i="18"/>
  <c r="G36" i="18"/>
  <c r="I36" i="18"/>
  <c r="G37" i="18"/>
  <c r="I37" i="18"/>
  <c r="G38" i="18"/>
  <c r="I38" i="18"/>
  <c r="G39" i="18"/>
  <c r="I39" i="18"/>
  <c r="G40" i="18"/>
  <c r="I40" i="18"/>
  <c r="I26" i="18"/>
  <c r="I25" i="18" s="1"/>
  <c r="G26" i="18"/>
  <c r="G22" i="18"/>
  <c r="I22" i="18"/>
  <c r="G23" i="18"/>
  <c r="I23" i="18"/>
  <c r="I21" i="18"/>
  <c r="G21" i="18"/>
  <c r="G11" i="18"/>
  <c r="G12" i="18"/>
  <c r="G13" i="18"/>
  <c r="G14" i="18"/>
  <c r="G15" i="18"/>
  <c r="G16" i="18"/>
  <c r="G17" i="18"/>
  <c r="G18" i="18"/>
  <c r="G19" i="18"/>
  <c r="G10" i="18"/>
  <c r="I11" i="18"/>
  <c r="I12" i="18"/>
  <c r="J12" i="18" s="1"/>
  <c r="I13" i="18"/>
  <c r="J13" i="18" s="1"/>
  <c r="I14" i="18"/>
  <c r="I15" i="18"/>
  <c r="J15" i="18" s="1"/>
  <c r="I16" i="18"/>
  <c r="I17" i="18"/>
  <c r="J17" i="18" s="1"/>
  <c r="I18" i="18"/>
  <c r="J18" i="18" s="1"/>
  <c r="I19" i="18"/>
  <c r="J19" i="18" s="1"/>
  <c r="I10" i="18"/>
  <c r="J10" i="18" s="1"/>
  <c r="E20" i="18"/>
  <c r="E8" i="18" s="1"/>
  <c r="F20" i="18"/>
  <c r="F8" i="18" s="1"/>
  <c r="G25" i="18" l="1"/>
  <c r="C24" i="18"/>
  <c r="Z24" i="18"/>
  <c r="V24" i="18"/>
  <c r="G45" i="18"/>
  <c r="G43" i="18" s="1"/>
  <c r="I43" i="18"/>
  <c r="K42" i="18"/>
  <c r="K41" i="18" s="1"/>
  <c r="K24" i="18" s="1"/>
  <c r="I42" i="18"/>
  <c r="I41" i="18" s="1"/>
  <c r="I24" i="18" s="1"/>
  <c r="E60" i="18"/>
  <c r="Y8" i="18"/>
  <c r="Y60" i="18" s="1"/>
  <c r="Y7" i="18" s="1"/>
  <c r="H59" i="18"/>
  <c r="H58" i="18" s="1"/>
  <c r="C60" i="18"/>
  <c r="U8" i="18"/>
  <c r="Q8" i="18"/>
  <c r="M8" i="18"/>
  <c r="F60" i="18"/>
  <c r="U60" i="18"/>
  <c r="Q60" i="18"/>
  <c r="Q7" i="18" s="1"/>
  <c r="M60" i="18"/>
  <c r="H16" i="18"/>
  <c r="H33" i="18"/>
  <c r="H29" i="18"/>
  <c r="G58" i="18"/>
  <c r="X8" i="18"/>
  <c r="X60" i="18" s="1"/>
  <c r="X7" i="18" s="1"/>
  <c r="T8" i="18"/>
  <c r="T60" i="18" s="1"/>
  <c r="T7" i="18" s="1"/>
  <c r="P8" i="18"/>
  <c r="P60" i="18" s="1"/>
  <c r="P7" i="18" s="1"/>
  <c r="H10" i="18"/>
  <c r="L8" i="18"/>
  <c r="I20" i="18"/>
  <c r="H40" i="18"/>
  <c r="AA60" i="18"/>
  <c r="AA7" i="18" s="1"/>
  <c r="W8" i="18"/>
  <c r="W60" i="18" s="1"/>
  <c r="W7" i="18" s="1"/>
  <c r="S8" i="18"/>
  <c r="R62" i="18" s="1"/>
  <c r="O8" i="18"/>
  <c r="N62" i="18" s="1"/>
  <c r="K8" i="18"/>
  <c r="H11" i="18"/>
  <c r="H17" i="18"/>
  <c r="H13" i="18"/>
  <c r="G20" i="18"/>
  <c r="I9" i="18"/>
  <c r="H19" i="18"/>
  <c r="G9" i="18"/>
  <c r="H26" i="18"/>
  <c r="H39" i="18"/>
  <c r="H37" i="18"/>
  <c r="H35" i="18"/>
  <c r="H49" i="18"/>
  <c r="H48" i="18" s="1"/>
  <c r="H15" i="18"/>
  <c r="H34" i="18"/>
  <c r="H30" i="18"/>
  <c r="H54" i="18"/>
  <c r="H53" i="18" s="1"/>
  <c r="H36" i="18"/>
  <c r="V8" i="18"/>
  <c r="R8" i="18"/>
  <c r="R60" i="18" s="1"/>
  <c r="R7" i="18" s="1"/>
  <c r="N8" i="18"/>
  <c r="N60" i="18" s="1"/>
  <c r="N7" i="18" s="1"/>
  <c r="H23" i="18"/>
  <c r="H32" i="18"/>
  <c r="H28" i="18"/>
  <c r="J16" i="18"/>
  <c r="J11" i="18"/>
  <c r="H21" i="18"/>
  <c r="H22" i="18"/>
  <c r="H38" i="18"/>
  <c r="H31" i="18"/>
  <c r="H27" i="18"/>
  <c r="H14" i="18"/>
  <c r="H18" i="18"/>
  <c r="J14" i="18"/>
  <c r="H12" i="18"/>
  <c r="D8" i="18"/>
  <c r="V60" i="18" l="1"/>
  <c r="V7" i="18" s="1"/>
  <c r="Z60" i="18"/>
  <c r="Z7" i="18" s="1"/>
  <c r="H42" i="18"/>
  <c r="H41" i="18" s="1"/>
  <c r="H25" i="18"/>
  <c r="O60" i="18"/>
  <c r="O7" i="18" s="1"/>
  <c r="K60" i="18"/>
  <c r="L60" i="18"/>
  <c r="S60" i="18"/>
  <c r="S7" i="18" s="1"/>
  <c r="P62" i="18"/>
  <c r="D60" i="18"/>
  <c r="I8" i="18"/>
  <c r="I60" i="18" s="1"/>
  <c r="J9" i="18"/>
  <c r="J8" i="18" s="1"/>
  <c r="G8" i="18"/>
  <c r="H9" i="18"/>
  <c r="H20" i="18"/>
  <c r="H24" i="18" l="1"/>
  <c r="H8" i="18"/>
  <c r="G42" i="18"/>
  <c r="G41" i="18" s="1"/>
  <c r="G24" i="18" s="1"/>
  <c r="G60" i="18" s="1"/>
  <c r="H60" i="18" l="1"/>
</calcChain>
</file>

<file path=xl/sharedStrings.xml><?xml version="1.0" encoding="utf-8"?>
<sst xmlns="http://schemas.openxmlformats.org/spreadsheetml/2006/main" count="778" uniqueCount="291">
  <si>
    <t>Базовые дисциплины</t>
  </si>
  <si>
    <t>ОДБ.10</t>
  </si>
  <si>
    <t>3</t>
  </si>
  <si>
    <t>Физическая культура</t>
  </si>
  <si>
    <t>1</t>
  </si>
  <si>
    <t>ОДБ.01</t>
  </si>
  <si>
    <t>Русский язык</t>
  </si>
  <si>
    <t>2</t>
  </si>
  <si>
    <t>ОДБ.02</t>
  </si>
  <si>
    <t>Литература</t>
  </si>
  <si>
    <t>ОДБ.03</t>
  </si>
  <si>
    <t>Иностранный язык</t>
  </si>
  <si>
    <t>4</t>
  </si>
  <si>
    <t>ОДБ.04</t>
  </si>
  <si>
    <t>История</t>
  </si>
  <si>
    <t>5</t>
  </si>
  <si>
    <t>ОДБ.05</t>
  </si>
  <si>
    <t>Обществознание (включая экономику и право)</t>
  </si>
  <si>
    <t>6</t>
  </si>
  <si>
    <t>ОДБ.06</t>
  </si>
  <si>
    <t>Химия</t>
  </si>
  <si>
    <t>7</t>
  </si>
  <si>
    <t>ОДБ.07</t>
  </si>
  <si>
    <t>Биология</t>
  </si>
  <si>
    <t>8</t>
  </si>
  <si>
    <t>ОДБ.08</t>
  </si>
  <si>
    <t>ОБЖ</t>
  </si>
  <si>
    <t>9</t>
  </si>
  <si>
    <t>ОДБ.09</t>
  </si>
  <si>
    <t>История Иркутской области</t>
  </si>
  <si>
    <t>Профильные дисциплины</t>
  </si>
  <si>
    <t>10</t>
  </si>
  <si>
    <t>ОДП.01</t>
  </si>
  <si>
    <t>Математика</t>
  </si>
  <si>
    <t>11</t>
  </si>
  <si>
    <t>ОДП.02</t>
  </si>
  <si>
    <t>Информатика и ИКТ</t>
  </si>
  <si>
    <t>12</t>
  </si>
  <si>
    <t>ОДП.03</t>
  </si>
  <si>
    <t>Физика</t>
  </si>
  <si>
    <t>Общепрофессиональный цикл</t>
  </si>
  <si>
    <t>13</t>
  </si>
  <si>
    <t>ОП.01</t>
  </si>
  <si>
    <t>Основы черчения</t>
  </si>
  <si>
    <t>14</t>
  </si>
  <si>
    <t>ОП.02</t>
  </si>
  <si>
    <t>Основы электротехники</t>
  </si>
  <si>
    <t>15</t>
  </si>
  <si>
    <t>ОП.03</t>
  </si>
  <si>
    <t>Основы радиоэлектроники</t>
  </si>
  <si>
    <t>16</t>
  </si>
  <si>
    <t>ОП.04</t>
  </si>
  <si>
    <t>Основы взаимозаменяемости и технических измерений</t>
  </si>
  <si>
    <t>17</t>
  </si>
  <si>
    <t>ОП.05</t>
  </si>
  <si>
    <t>Основы материаловедения</t>
  </si>
  <si>
    <t>18</t>
  </si>
  <si>
    <t>ОП.06</t>
  </si>
  <si>
    <t>Основы автоматизации производства</t>
  </si>
  <si>
    <t>19</t>
  </si>
  <si>
    <t>ОП.07</t>
  </si>
  <si>
    <t>Безопасность жизнедеятельности</t>
  </si>
  <si>
    <t>20</t>
  </si>
  <si>
    <t>ОП.08</t>
  </si>
  <si>
    <t>Микропроцессорная техника</t>
  </si>
  <si>
    <t>21</t>
  </si>
  <si>
    <t>ОП.09</t>
  </si>
  <si>
    <t>Электрорадиоизмерения</t>
  </si>
  <si>
    <t>22</t>
  </si>
  <si>
    <t>ОП.10</t>
  </si>
  <si>
    <t>Автоматизация технологических процессов</t>
  </si>
  <si>
    <t>23</t>
  </si>
  <si>
    <t>ОП.11</t>
  </si>
  <si>
    <t>Промышленная безопасность</t>
  </si>
  <si>
    <t>24</t>
  </si>
  <si>
    <t>ОП.12</t>
  </si>
  <si>
    <t>Технология поиска работы</t>
  </si>
  <si>
    <t>25</t>
  </si>
  <si>
    <t>ОП.13</t>
  </si>
  <si>
    <t>Основы профессионального общения и преуспевания</t>
  </si>
  <si>
    <t>26</t>
  </si>
  <si>
    <t>ОП.14</t>
  </si>
  <si>
    <t>Основы предпринимательской деятельности</t>
  </si>
  <si>
    <t>27</t>
  </si>
  <si>
    <t>ОП.15</t>
  </si>
  <si>
    <t>Введение в профессию</t>
  </si>
  <si>
    <t>Профессиональные модули</t>
  </si>
  <si>
    <t>ПМ.01</t>
  </si>
  <si>
    <t>Выполнение монтажа контрольно-измерительных приборов и автоматики</t>
  </si>
  <si>
    <t>28</t>
  </si>
  <si>
    <t>МДК.01.01</t>
  </si>
  <si>
    <t>Основы организации работ по монтажу контрольно-измерительных приборов и автоматики</t>
  </si>
  <si>
    <t>29</t>
  </si>
  <si>
    <t>Учебная практика</t>
  </si>
  <si>
    <t>30</t>
  </si>
  <si>
    <t>Производственная практика</t>
  </si>
  <si>
    <t>ПМ.02</t>
  </si>
  <si>
    <t>31</t>
  </si>
  <si>
    <t>МДК.02.01</t>
  </si>
  <si>
    <t>Технология пусконаладочных работ различных стадий</t>
  </si>
  <si>
    <t>32</t>
  </si>
  <si>
    <t>33</t>
  </si>
  <si>
    <t>ПМ.03</t>
  </si>
  <si>
    <t>Техническое обслуживание и эксплуатация контрольно-измерительных приборов и систем автоматики</t>
  </si>
  <si>
    <t>34</t>
  </si>
  <si>
    <t>МДК.03.01</t>
  </si>
  <si>
    <t>Теоретические основы эксплуатации контрольно-измерительных приборов и систем автоматики</t>
  </si>
  <si>
    <t>35</t>
  </si>
  <si>
    <t>36</t>
  </si>
  <si>
    <t>37</t>
  </si>
  <si>
    <t>38</t>
  </si>
  <si>
    <t>ФК.00</t>
  </si>
  <si>
    <t>ФИЗИЧЕСКАЯ КУЛЬТУРА</t>
  </si>
  <si>
    <t>Индекс</t>
  </si>
  <si>
    <t>*</t>
  </si>
  <si>
    <t>Наименование циклов, разделов,_x000D_
дисциплин, профессиональных модулей, МДК, практик</t>
  </si>
  <si>
    <t>Формы контроля</t>
  </si>
  <si>
    <t>Распределение по курсам и семестрам</t>
  </si>
  <si>
    <t>Курс 1</t>
  </si>
  <si>
    <t>Курс 2</t>
  </si>
  <si>
    <t>Курс 3</t>
  </si>
  <si>
    <t>Курс 4</t>
  </si>
  <si>
    <t>Максимальная</t>
  </si>
  <si>
    <t>Самостоятельная</t>
  </si>
  <si>
    <t>Обязательная</t>
  </si>
  <si>
    <t>Семестр 1</t>
  </si>
  <si>
    <t>Семестр 2</t>
  </si>
  <si>
    <t>Семестр 3</t>
  </si>
  <si>
    <t>Семестр 4</t>
  </si>
  <si>
    <t>Семестр 5</t>
  </si>
  <si>
    <t>Семестр 6</t>
  </si>
  <si>
    <t>Семестр 7</t>
  </si>
  <si>
    <t>Семестр 8</t>
  </si>
  <si>
    <t>Всего</t>
  </si>
  <si>
    <t>в том числе</t>
  </si>
  <si>
    <t>17  нед</t>
  </si>
  <si>
    <t>23  нед</t>
  </si>
  <si>
    <t>16  нед</t>
  </si>
  <si>
    <t>Теор. обучение</t>
  </si>
  <si>
    <t>Пр. занятия</t>
  </si>
  <si>
    <t>Лаб. занятия</t>
  </si>
  <si>
    <t>Курс. проект.</t>
  </si>
  <si>
    <t>Максим.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</si>
  <si>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</si>
  <si>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</si>
  <si>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</si>
  <si>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</si>
  <si>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</si>
  <si>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</si>
  <si>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</si>
  <si>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</si>
  <si>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</si>
  <si>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</si>
  <si>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</si>
  <si>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</si>
  <si>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</si>
  <si>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</si>
  <si>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ОБЩЕОБРАЗОВАТЕЛЬНЫЙ ЦИКЛ</t>
  </si>
  <si>
    <t>ПРОФЕССИОНАЛЬНАЯ ПОДГОТОВКА</t>
  </si>
  <si>
    <t>П</t>
  </si>
  <si>
    <t>Профессиональный цикл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</si>
  <si>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</si>
  <si>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</si>
  <si>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</si>
  <si>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</si>
  <si>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</si>
  <si>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</si>
  <si>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</si>
  <si>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</si>
  <si>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</si>
  <si>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</si>
  <si>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</si>
  <si>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</si>
  <si>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</si>
  <si>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</si>
  <si>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</si>
  <si>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</si>
  <si>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</si>
  <si>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</si>
  <si>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</si>
  <si>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</si>
  <si>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</si>
  <si>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</si>
  <si>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</si>
  <si>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</si>
  <si>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</si>
  <si>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</si>
  <si>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</si>
  <si>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</si>
  <si>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</si>
  <si>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</si>
  <si>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</si>
  <si>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</si>
  <si>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</si>
  <si>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</si>
  <si>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</si>
  <si>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</si>
  <si>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</si>
  <si>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</si>
  <si>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</si>
  <si>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</si>
  <si>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</si>
  <si>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</si>
  <si>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</si>
  <si>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</si>
  <si>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</si>
  <si>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</si>
  <si>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</si>
  <si>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</si>
  <si>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</si>
  <si>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</si>
  <si>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</si>
  <si>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</si>
  <si>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</si>
  <si>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</si>
  <si>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</si>
  <si>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</si>
  <si>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К</t>
  </si>
  <si>
    <t>А</t>
  </si>
  <si>
    <t>У</t>
  </si>
  <si>
    <t>Г</t>
  </si>
  <si>
    <t>Обозначения:</t>
  </si>
  <si>
    <t xml:space="preserve">  Обучение по циклам и разделу "Физическая культура"</t>
  </si>
  <si>
    <t xml:space="preserve">   Учебная практика (Производственное обучение)</t>
  </si>
  <si>
    <t xml:space="preserve">   Промежуточная аттестация</t>
  </si>
  <si>
    <t xml:space="preserve">   Производственная практика</t>
  </si>
  <si>
    <t xml:space="preserve">   Каникулы</t>
  </si>
  <si>
    <t xml:space="preserve">   Неделя отсутствует</t>
  </si>
  <si>
    <t>2 Сводные данные по бюджету времени</t>
  </si>
  <si>
    <t>Обучение по дисциплинам и междисциплинарным курсам</t>
  </si>
  <si>
    <t>Промежуточная аттестация</t>
  </si>
  <si>
    <t>Практики</t>
  </si>
  <si>
    <t>ГИА</t>
  </si>
  <si>
    <t>Каникулы</t>
  </si>
  <si>
    <t>Студентов</t>
  </si>
  <si>
    <t>Групп</t>
  </si>
  <si>
    <t>Производственная практика (по профилю специальности)</t>
  </si>
  <si>
    <t>Производственная практика (преддипломная)</t>
  </si>
  <si>
    <t>Подго-_x000D_
товка</t>
  </si>
  <si>
    <t>Прове-_x000D_
дение</t>
  </si>
  <si>
    <t>1 сем</t>
  </si>
  <si>
    <t>2 сем</t>
  </si>
  <si>
    <t>нед.</t>
  </si>
  <si>
    <t>час. обяз. уч. занятий</t>
  </si>
  <si>
    <t>Обучение по дисциплинам и междисциплинарным курсам, в том числе учебная практика</t>
  </si>
  <si>
    <t>Обучение по циклам и разделу "Физическая культура"</t>
  </si>
  <si>
    <t>час. обяз. уч. зан.</t>
  </si>
  <si>
    <t xml:space="preserve">Обучение по циклам и разделу "Физическая культура", в том числе учебная практика </t>
  </si>
  <si>
    <t xml:space="preserve">   Государственная итоговая аттестация</t>
  </si>
  <si>
    <t>1 Календарный учебный график</t>
  </si>
  <si>
    <t>Государственная итоговая аттестация</t>
  </si>
  <si>
    <t>ОД.00</t>
  </si>
  <si>
    <t>ОДБ.00</t>
  </si>
  <si>
    <t>ОДП.00</t>
  </si>
  <si>
    <t>Экзамен (квалификационный)</t>
  </si>
  <si>
    <t>Экзамен</t>
  </si>
  <si>
    <t>Зачет</t>
  </si>
  <si>
    <t>Дифф. зачет</t>
  </si>
  <si>
    <t>Учебная нагрузка обучающихся, час.</t>
  </si>
  <si>
    <t>Дисциплин и МДК</t>
  </si>
  <si>
    <t>Учебной практики</t>
  </si>
  <si>
    <t>Производственной практики</t>
  </si>
  <si>
    <t>Экзаменов (квалификационных)</t>
  </si>
  <si>
    <t>Экзаменов</t>
  </si>
  <si>
    <t>Диф.зачетов*</t>
  </si>
  <si>
    <t>Зачетов*</t>
  </si>
  <si>
    <t>1,2,3</t>
  </si>
  <si>
    <t>ПП.00</t>
  </si>
  <si>
    <t>ОП.00</t>
  </si>
  <si>
    <t>ФК.01</t>
  </si>
  <si>
    <t>4,5,6</t>
  </si>
  <si>
    <t>П.00</t>
  </si>
  <si>
    <t>ПМ.00</t>
  </si>
  <si>
    <t>УП.03</t>
  </si>
  <si>
    <t>ПП.03</t>
  </si>
  <si>
    <t>УП.01</t>
  </si>
  <si>
    <t>ПП.01</t>
  </si>
  <si>
    <t>УП.02</t>
  </si>
  <si>
    <t>ПП.02</t>
  </si>
  <si>
    <t>ВСЕГО</t>
  </si>
  <si>
    <t>ГИА.00</t>
  </si>
  <si>
    <r>
      <rPr>
        <b/>
        <sz val="10"/>
        <color indexed="8"/>
        <rFont val="Times New Roman"/>
        <family val="1"/>
        <charset val="204"/>
      </rPr>
      <t>Консультации:</t>
    </r>
    <r>
      <rPr>
        <sz val="10"/>
        <color indexed="8"/>
        <rFont val="Times New Roman"/>
        <family val="1"/>
        <charset val="204"/>
      </rPr>
      <t xml:space="preserve"> 4 часа на одного студента в год</t>
    </r>
  </si>
  <si>
    <t xml:space="preserve"> 1 нед</t>
  </si>
  <si>
    <t>* с учетом зачетов и диф.зачетов по дисциплине "Физическая культура"</t>
  </si>
  <si>
    <t>23 нед</t>
  </si>
  <si>
    <t>Проведение наладки контрольно-измерительных приборов и систем автоматики</t>
  </si>
  <si>
    <t>ПМ.01. ЭК</t>
  </si>
  <si>
    <t>Экзамен квалификационный</t>
  </si>
  <si>
    <t>ПМ.02. ЭК</t>
  </si>
  <si>
    <t>ПМ.03. ЭК</t>
  </si>
  <si>
    <t>Итого часов в неделю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</si>
</sst>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145">
    <xf numFmtId="0" fontId="0" fillId="0" borderId="0" xfId="0"/>
    <xf numFmtId="0" fontId="4" fillId="0" borderId="1" xfId="3" applyNumberFormat="1" applyFont="1" applyFill="1" applyBorder="1" applyAlignment="1" applyProtection="1">
      <alignment horizontal="center" vertical="center"/>
      <protection locked="0"/>
    </xf>
    <xf numFmtId="0" fontId="4" fillId="0" borderId="0" xfId="3" applyFont="1" applyFill="1" applyAlignment="1" applyProtection="1">
      <alignment horizontal="center" vertical="center"/>
      <protection locked="0"/>
    </xf>
    <xf numFmtId="0" fontId="4" fillId="0" borderId="0" xfId="3" applyFont="1" applyFill="1"/>
    <xf numFmtId="0" fontId="4" fillId="0" borderId="1" xfId="3" applyNumberFormat="1" applyFont="1" applyFill="1" applyBorder="1" applyAlignment="1" applyProtection="1">
      <alignment horizontal="center" vertical="center" textRotation="90"/>
      <protection locked="0"/>
    </xf>
    <xf numFmtId="0" fontId="4" fillId="0" borderId="1" xfId="3" applyNumberFormat="1" applyFont="1" applyFill="1" applyBorder="1" applyAlignment="1" applyProtection="1">
      <alignment horizontal="left" vertical="center" textRotation="90"/>
      <protection locked="0"/>
    </xf>
    <xf numFmtId="0" fontId="4" fillId="0" borderId="1" xfId="3" applyNumberFormat="1" applyFont="1" applyFill="1" applyBorder="1" applyAlignment="1" applyProtection="1">
      <alignment horizontal="left" vertical="center"/>
      <protection locked="0"/>
    </xf>
    <xf numFmtId="0" fontId="5" fillId="0" borderId="1" xfId="3" applyNumberFormat="1" applyFont="1" applyFill="1" applyBorder="1" applyAlignment="1" applyProtection="1">
      <alignment horizontal="center" vertical="center"/>
      <protection locked="0"/>
    </xf>
    <xf numFmtId="0" fontId="4" fillId="0" borderId="0" xfId="3" applyFont="1" applyFill="1" applyAlignment="1" applyProtection="1">
      <alignment horizontal="left" vertical="center"/>
      <protection locked="0"/>
    </xf>
    <xf numFmtId="0" fontId="4" fillId="0" borderId="0" xfId="3" applyFont="1" applyFill="1" applyAlignment="1" applyProtection="1">
      <alignment horizontal="left" vertical="top" wrapText="1"/>
      <protection locked="0"/>
    </xf>
    <xf numFmtId="0" fontId="4" fillId="0" borderId="0" xfId="3" applyNumberFormat="1" applyFont="1" applyFill="1" applyBorder="1" applyAlignment="1" applyProtection="1">
      <alignment horizontal="center" vertical="center"/>
      <protection locked="0"/>
    </xf>
    <xf numFmtId="0" fontId="4" fillId="0" borderId="0" xfId="3" applyFont="1" applyFill="1" applyAlignment="1" applyProtection="1">
      <alignment horizontal="center" vertical="center" wrapText="1"/>
      <protection locked="0"/>
    </xf>
    <xf numFmtId="0" fontId="4" fillId="0" borderId="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Alignment="1" applyProtection="1">
      <alignment horizontal="center" vertical="center"/>
      <protection locked="0"/>
    </xf>
    <xf numFmtId="0" fontId="4" fillId="0" borderId="0" xfId="3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Alignment="1" applyProtection="1">
      <alignment horizontal="center" vertical="center" wrapText="1"/>
      <protection locked="0"/>
    </xf>
    <xf numFmtId="0" fontId="4" fillId="0" borderId="0" xfId="3" applyFont="1" applyFill="1" applyBorder="1" applyAlignment="1" applyProtection="1">
      <alignment horizontal="left" vertical="center"/>
      <protection locked="0"/>
    </xf>
    <xf numFmtId="0" fontId="4" fillId="0" borderId="0" xfId="3" applyFont="1" applyFill="1" applyProtection="1"/>
    <xf numFmtId="0" fontId="4" fillId="0" borderId="13" xfId="3" applyNumberFormat="1" applyFont="1" applyFill="1" applyBorder="1" applyAlignment="1" applyProtection="1">
      <alignment horizontal="center" vertical="center" wrapText="1"/>
    </xf>
    <xf numFmtId="0" fontId="4" fillId="0" borderId="1" xfId="3" applyNumberFormat="1" applyFont="1" applyFill="1" applyBorder="1" applyAlignment="1" applyProtection="1">
      <alignment horizontal="center" vertical="center"/>
    </xf>
    <xf numFmtId="0" fontId="4" fillId="0" borderId="5" xfId="3" applyNumberFormat="1" applyFont="1" applyFill="1" applyBorder="1" applyAlignment="1" applyProtection="1">
      <alignment horizontal="center" vertical="center"/>
    </xf>
    <xf numFmtId="0" fontId="4" fillId="0" borderId="13" xfId="3" applyNumberFormat="1" applyFont="1" applyFill="1" applyBorder="1" applyAlignment="1" applyProtection="1">
      <alignment horizontal="center" vertical="center"/>
    </xf>
    <xf numFmtId="0" fontId="6" fillId="0" borderId="4" xfId="3" applyNumberFormat="1" applyFont="1" applyFill="1" applyBorder="1" applyAlignment="1" applyProtection="1">
      <alignment horizontal="center" vertical="center"/>
    </xf>
    <xf numFmtId="0" fontId="6" fillId="0" borderId="1" xfId="3" applyNumberFormat="1" applyFont="1" applyFill="1" applyBorder="1" applyAlignment="1" applyProtection="1">
      <alignment horizontal="center" vertical="center"/>
    </xf>
    <xf numFmtId="0" fontId="6" fillId="0" borderId="5" xfId="3" applyNumberFormat="1" applyFont="1" applyFill="1" applyBorder="1" applyAlignment="1" applyProtection="1">
      <alignment horizontal="center" vertical="center"/>
    </xf>
    <xf numFmtId="0" fontId="6" fillId="0" borderId="13" xfId="3" applyNumberFormat="1" applyFont="1" applyFill="1" applyBorder="1" applyAlignment="1" applyProtection="1">
      <alignment horizontal="center" vertical="center"/>
    </xf>
    <xf numFmtId="0" fontId="6" fillId="0" borderId="0" xfId="3" applyFont="1" applyFill="1" applyProtection="1"/>
    <xf numFmtId="0" fontId="5" fillId="0" borderId="1" xfId="3" applyNumberFormat="1" applyFont="1" applyFill="1" applyBorder="1" applyAlignment="1" applyProtection="1">
      <alignment horizontal="center" vertical="center"/>
    </xf>
    <xf numFmtId="0" fontId="5" fillId="0" borderId="1" xfId="3" applyNumberFormat="1" applyFont="1" applyFill="1" applyBorder="1" applyAlignment="1" applyProtection="1">
      <alignment horizontal="left" vertical="center" wrapText="1"/>
    </xf>
    <xf numFmtId="0" fontId="5" fillId="0" borderId="1" xfId="3" applyNumberFormat="1" applyFont="1" applyFill="1" applyBorder="1" applyAlignment="1" applyProtection="1">
      <alignment horizontal="center" vertical="center" wrapText="1"/>
    </xf>
    <xf numFmtId="0" fontId="5" fillId="0" borderId="13" xfId="3" applyNumberFormat="1" applyFont="1" applyFill="1" applyBorder="1" applyAlignment="1" applyProtection="1">
      <alignment horizontal="center" vertical="center"/>
    </xf>
    <xf numFmtId="0" fontId="5" fillId="0" borderId="0" xfId="3" applyFont="1" applyFill="1" applyProtection="1"/>
    <xf numFmtId="0" fontId="4" fillId="0" borderId="1" xfId="3" applyNumberFormat="1" applyFont="1" applyFill="1" applyBorder="1" applyAlignment="1" applyProtection="1">
      <alignment horizontal="left" vertical="center" wrapText="1"/>
    </xf>
    <xf numFmtId="0" fontId="4" fillId="0" borderId="12" xfId="3" applyNumberFormat="1" applyFont="1" applyFill="1" applyBorder="1" applyAlignment="1" applyProtection="1">
      <alignment horizontal="center" vertical="center"/>
    </xf>
    <xf numFmtId="0" fontId="4" fillId="0" borderId="16" xfId="3" applyNumberFormat="1" applyFont="1" applyFill="1" applyBorder="1" applyAlignment="1" applyProtection="1">
      <alignment horizontal="center" vertical="center"/>
    </xf>
    <xf numFmtId="0" fontId="4" fillId="0" borderId="4" xfId="3" applyNumberFormat="1" applyFont="1" applyFill="1" applyBorder="1" applyAlignment="1" applyProtection="1">
      <alignment horizontal="center" vertical="center"/>
    </xf>
    <xf numFmtId="0" fontId="5" fillId="0" borderId="12" xfId="3" applyNumberFormat="1" applyFont="1" applyFill="1" applyBorder="1" applyAlignment="1" applyProtection="1">
      <alignment horizontal="center" vertical="center"/>
    </xf>
    <xf numFmtId="0" fontId="4" fillId="0" borderId="1" xfId="3" applyNumberFormat="1" applyFont="1" applyFill="1" applyBorder="1" applyAlignment="1" applyProtection="1">
      <alignment horizontal="center" vertical="center" wrapText="1"/>
    </xf>
    <xf numFmtId="0" fontId="4" fillId="0" borderId="4" xfId="3" applyNumberFormat="1" applyFont="1" applyFill="1" applyBorder="1" applyAlignment="1" applyProtection="1">
      <alignment horizontal="center" vertical="center" wrapText="1"/>
    </xf>
    <xf numFmtId="0" fontId="4" fillId="0" borderId="11" xfId="3" applyNumberFormat="1" applyFont="1" applyFill="1" applyBorder="1" applyAlignment="1" applyProtection="1">
      <alignment horizontal="center" vertical="center"/>
    </xf>
    <xf numFmtId="0" fontId="4" fillId="0" borderId="6" xfId="3" applyNumberFormat="1" applyFont="1" applyFill="1" applyBorder="1" applyAlignment="1" applyProtection="1">
      <alignment horizontal="center" vertical="center"/>
    </xf>
    <xf numFmtId="0" fontId="4" fillId="0" borderId="17" xfId="3" applyNumberFormat="1" applyFont="1" applyFill="1" applyBorder="1" applyAlignment="1" applyProtection="1">
      <alignment horizontal="center" vertical="center"/>
    </xf>
    <xf numFmtId="0" fontId="4" fillId="0" borderId="16" xfId="3" applyNumberFormat="1" applyFont="1" applyFill="1" applyBorder="1" applyAlignment="1" applyProtection="1">
      <alignment horizontal="center" vertical="center"/>
    </xf>
    <xf numFmtId="0" fontId="5" fillId="0" borderId="4" xfId="3" applyNumberFormat="1" applyFont="1" applyFill="1" applyBorder="1" applyAlignment="1" applyProtection="1">
      <alignment horizontal="center" vertical="center"/>
    </xf>
    <xf numFmtId="0" fontId="5" fillId="0" borderId="13" xfId="3" applyNumberFormat="1" applyFont="1" applyFill="1" applyBorder="1" applyAlignment="1" applyProtection="1">
      <alignment horizontal="center" vertical="center"/>
    </xf>
    <xf numFmtId="0" fontId="5" fillId="0" borderId="5" xfId="3" applyNumberFormat="1" applyFont="1" applyFill="1" applyBorder="1" applyAlignment="1" applyProtection="1">
      <alignment horizontal="center" vertical="center"/>
    </xf>
    <xf numFmtId="0" fontId="4" fillId="0" borderId="4" xfId="3" applyNumberFormat="1" applyFont="1" applyFill="1" applyBorder="1" applyAlignment="1" applyProtection="1">
      <alignment horizontal="center" vertical="center" wrapText="1"/>
    </xf>
    <xf numFmtId="0" fontId="4" fillId="0" borderId="1" xfId="3" applyNumberFormat="1" applyFont="1" applyFill="1" applyBorder="1" applyAlignment="1" applyProtection="1">
      <alignment horizontal="left" vertical="center" wrapText="1"/>
    </xf>
    <xf numFmtId="0" fontId="6" fillId="0" borderId="1" xfId="3" applyNumberFormat="1" applyFont="1" applyFill="1" applyBorder="1" applyAlignment="1" applyProtection="1">
      <alignment horizontal="left" vertical="center" wrapText="1"/>
    </xf>
    <xf numFmtId="0" fontId="6" fillId="0" borderId="12" xfId="3" applyNumberFormat="1" applyFont="1" applyFill="1" applyBorder="1" applyAlignment="1" applyProtection="1">
      <alignment horizontal="center" vertical="center"/>
    </xf>
    <xf numFmtId="1" fontId="4" fillId="0" borderId="13" xfId="3" applyNumberFormat="1" applyFont="1" applyFill="1" applyBorder="1" applyAlignment="1" applyProtection="1">
      <alignment horizontal="center" vertical="center"/>
    </xf>
    <xf numFmtId="1" fontId="4" fillId="0" borderId="1" xfId="3" applyNumberFormat="1" applyFont="1" applyFill="1" applyBorder="1" applyAlignment="1" applyProtection="1">
      <alignment horizontal="center" vertical="center"/>
    </xf>
    <xf numFmtId="0" fontId="4" fillId="0" borderId="1" xfId="3" applyNumberFormat="1" applyFont="1" applyFill="1" applyBorder="1" applyAlignment="1" applyProtection="1">
      <alignment vertical="center"/>
    </xf>
    <xf numFmtId="0" fontId="5" fillId="0" borderId="12" xfId="3" applyNumberFormat="1" applyFont="1" applyFill="1" applyBorder="1" applyAlignment="1" applyProtection="1">
      <alignment horizontal="center" vertical="center" wrapText="1"/>
    </xf>
    <xf numFmtId="0" fontId="5" fillId="0" borderId="6" xfId="3" applyNumberFormat="1" applyFont="1" applyFill="1" applyBorder="1" applyAlignment="1" applyProtection="1">
      <alignment horizontal="center" vertical="center"/>
    </xf>
    <xf numFmtId="0" fontId="5" fillId="0" borderId="16" xfId="3" applyNumberFormat="1" applyFont="1" applyFill="1" applyBorder="1" applyAlignment="1" applyProtection="1">
      <alignment horizontal="center" vertical="center" wrapText="1"/>
    </xf>
    <xf numFmtId="0" fontId="5" fillId="0" borderId="4" xfId="3" applyNumberFormat="1" applyFont="1" applyFill="1" applyBorder="1" applyAlignment="1" applyProtection="1">
      <alignment horizontal="center" vertical="center" wrapText="1"/>
    </xf>
    <xf numFmtId="0" fontId="5" fillId="0" borderId="13" xfId="3" applyNumberFormat="1" applyFont="1" applyFill="1" applyBorder="1" applyAlignment="1" applyProtection="1">
      <alignment horizontal="center" vertical="center" wrapText="1"/>
    </xf>
    <xf numFmtId="0" fontId="5" fillId="0" borderId="5" xfId="3" applyNumberFormat="1" applyFont="1" applyFill="1" applyBorder="1" applyAlignment="1" applyProtection="1">
      <alignment horizontal="center" vertical="center" wrapText="1"/>
    </xf>
    <xf numFmtId="0" fontId="4" fillId="0" borderId="0" xfId="3" applyFont="1" applyFill="1" applyAlignment="1" applyProtection="1">
      <alignment horizontal="center" vertical="center"/>
    </xf>
    <xf numFmtId="0" fontId="6" fillId="0" borderId="6" xfId="3" applyNumberFormat="1" applyFont="1" applyFill="1" applyBorder="1" applyAlignment="1" applyProtection="1">
      <alignment horizontal="center" vertical="center"/>
    </xf>
    <xf numFmtId="1" fontId="4" fillId="0" borderId="19" xfId="3" applyNumberFormat="1" applyFont="1" applyFill="1" applyBorder="1" applyAlignment="1" applyProtection="1">
      <alignment vertical="center"/>
    </xf>
    <xf numFmtId="1" fontId="4" fillId="0" borderId="7" xfId="3" applyNumberFormat="1" applyFont="1" applyFill="1" applyBorder="1" applyAlignment="1" applyProtection="1">
      <alignment vertical="center"/>
    </xf>
    <xf numFmtId="1" fontId="4" fillId="0" borderId="20" xfId="3" applyNumberFormat="1" applyFont="1" applyFill="1" applyBorder="1" applyAlignment="1" applyProtection="1">
      <alignment vertical="center"/>
    </xf>
    <xf numFmtId="0" fontId="4" fillId="0" borderId="2" xfId="3" applyNumberFormat="1" applyFont="1" applyFill="1" applyBorder="1" applyAlignment="1" applyProtection="1">
      <alignment horizontal="center" vertical="center"/>
    </xf>
    <xf numFmtId="0" fontId="4" fillId="0" borderId="2" xfId="3" applyNumberFormat="1" applyFont="1" applyFill="1" applyBorder="1" applyAlignment="1" applyProtection="1">
      <alignment horizontal="left" vertical="center" wrapText="1"/>
    </xf>
    <xf numFmtId="0" fontId="4" fillId="0" borderId="22" xfId="3" applyNumberFormat="1" applyFont="1" applyFill="1" applyBorder="1" applyAlignment="1" applyProtection="1">
      <alignment horizontal="center" vertical="center"/>
    </xf>
    <xf numFmtId="1" fontId="4" fillId="0" borderId="21" xfId="3" applyNumberFormat="1" applyFont="1" applyFill="1" applyBorder="1" applyAlignment="1" applyProtection="1">
      <alignment horizontal="center" vertical="center"/>
    </xf>
    <xf numFmtId="1" fontId="4" fillId="0" borderId="2" xfId="3" applyNumberFormat="1" applyFont="1" applyFill="1" applyBorder="1" applyAlignment="1" applyProtection="1">
      <alignment horizontal="center" vertical="center"/>
    </xf>
    <xf numFmtId="0" fontId="4" fillId="0" borderId="9" xfId="3" applyNumberFormat="1" applyFont="1" applyFill="1" applyBorder="1" applyAlignment="1" applyProtection="1">
      <alignment horizontal="center" vertical="center"/>
    </xf>
    <xf numFmtId="0" fontId="4" fillId="0" borderId="0" xfId="3" applyFont="1" applyFill="1" applyBorder="1" applyProtection="1"/>
    <xf numFmtId="0" fontId="6" fillId="0" borderId="1" xfId="3" applyNumberFormat="1" applyFont="1" applyFill="1" applyBorder="1" applyAlignment="1" applyProtection="1">
      <alignment horizontal="center" vertical="center" wrapText="1"/>
    </xf>
    <xf numFmtId="0" fontId="4" fillId="0" borderId="1" xfId="3" applyNumberFormat="1" applyFont="1" applyFill="1" applyBorder="1" applyAlignment="1" applyProtection="1">
      <alignment horizontal="center" vertical="center"/>
    </xf>
    <xf numFmtId="0" fontId="4" fillId="0" borderId="13" xfId="3" applyNumberFormat="1" applyFont="1" applyFill="1" applyBorder="1" applyAlignment="1" applyProtection="1">
      <alignment horizontal="center" vertical="center"/>
    </xf>
    <xf numFmtId="0" fontId="4" fillId="0" borderId="6" xfId="3" applyNumberFormat="1" applyFont="1" applyFill="1" applyBorder="1" applyAlignment="1" applyProtection="1">
      <alignment horizontal="center" vertical="center"/>
    </xf>
    <xf numFmtId="0" fontId="4" fillId="0" borderId="13" xfId="3" applyNumberFormat="1" applyFont="1" applyFill="1" applyBorder="1" applyAlignment="1" applyProtection="1">
      <alignment horizontal="center" vertical="center"/>
    </xf>
    <xf numFmtId="0" fontId="4" fillId="0" borderId="1" xfId="3" applyNumberFormat="1" applyFont="1" applyFill="1" applyBorder="1" applyAlignment="1" applyProtection="1">
      <alignment horizontal="center" vertical="center"/>
    </xf>
    <xf numFmtId="0" fontId="4" fillId="0" borderId="5" xfId="3" applyNumberFormat="1" applyFont="1" applyFill="1" applyBorder="1" applyAlignment="1" applyProtection="1">
      <alignment horizontal="center" vertical="center"/>
    </xf>
    <xf numFmtId="0" fontId="4" fillId="0" borderId="4" xfId="3" applyNumberFormat="1" applyFont="1" applyFill="1" applyBorder="1" applyAlignment="1" applyProtection="1">
      <alignment horizontal="center" vertical="center"/>
    </xf>
    <xf numFmtId="0" fontId="4" fillId="0" borderId="13" xfId="3" applyNumberFormat="1" applyFont="1" applyFill="1" applyBorder="1" applyAlignment="1" applyProtection="1">
      <alignment vertical="center"/>
    </xf>
    <xf numFmtId="0" fontId="5" fillId="0" borderId="18" xfId="3" applyNumberFormat="1" applyFont="1" applyFill="1" applyBorder="1" applyAlignment="1" applyProtection="1">
      <alignment horizontal="center" vertical="center"/>
    </xf>
    <xf numFmtId="0" fontId="5" fillId="0" borderId="18" xfId="3" applyNumberFormat="1" applyFont="1" applyFill="1" applyBorder="1" applyAlignment="1" applyProtection="1">
      <alignment horizontal="center" vertical="center" wrapText="1"/>
    </xf>
    <xf numFmtId="0" fontId="5" fillId="0" borderId="1" xfId="3" applyFont="1" applyFill="1" applyBorder="1" applyAlignment="1" applyProtection="1">
      <alignment horizontal="center" vertical="center"/>
    </xf>
    <xf numFmtId="0" fontId="4" fillId="0" borderId="6" xfId="3" applyFont="1" applyFill="1" applyBorder="1" applyAlignment="1" applyProtection="1">
      <alignment horizontal="center" vertical="center" textRotation="90" wrapText="1"/>
    </xf>
    <xf numFmtId="164" fontId="4" fillId="0" borderId="4" xfId="3" applyNumberFormat="1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left" vertical="center"/>
      <protection locked="0"/>
    </xf>
    <xf numFmtId="0" fontId="4" fillId="0" borderId="1" xfId="3" applyNumberFormat="1" applyFont="1" applyFill="1" applyBorder="1" applyAlignment="1" applyProtection="1">
      <alignment horizontal="center" vertical="center"/>
      <protection locked="0"/>
    </xf>
    <xf numFmtId="0" fontId="4" fillId="0" borderId="2" xfId="3" applyNumberFormat="1" applyFont="1" applyFill="1" applyBorder="1" applyAlignment="1" applyProtection="1">
      <alignment horizontal="center" vertical="center" textRotation="90"/>
      <protection locked="0"/>
    </xf>
    <xf numFmtId="0" fontId="4" fillId="0" borderId="3" xfId="3" applyNumberFormat="1" applyFont="1" applyFill="1" applyBorder="1" applyAlignment="1" applyProtection="1">
      <alignment horizontal="center" vertical="center" textRotation="90"/>
      <protection locked="0"/>
    </xf>
    <xf numFmtId="0" fontId="4" fillId="0" borderId="0" xfId="3" applyFont="1" applyFill="1" applyAlignment="1" applyProtection="1">
      <alignment horizontal="center" vertical="center"/>
      <protection locked="0"/>
    </xf>
    <xf numFmtId="0" fontId="5" fillId="0" borderId="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Alignment="1" applyProtection="1">
      <alignment horizontal="left" vertical="top"/>
      <protection locked="0"/>
    </xf>
    <xf numFmtId="0" fontId="4" fillId="0" borderId="0" xfId="3" applyFont="1" applyFill="1" applyAlignment="1" applyProtection="1">
      <alignment horizontal="center" vertical="center" wrapText="1"/>
      <protection locked="0"/>
    </xf>
    <xf numFmtId="0" fontId="4" fillId="0" borderId="0" xfId="3" applyFont="1" applyFill="1"/>
    <xf numFmtId="0" fontId="4" fillId="0" borderId="0" xfId="3" applyFont="1" applyFill="1" applyAlignment="1" applyProtection="1">
      <alignment horizontal="left" vertical="center"/>
      <protection locked="0"/>
    </xf>
    <xf numFmtId="0" fontId="4" fillId="0" borderId="0" xfId="3" applyFont="1" applyFill="1" applyAlignment="1" applyProtection="1">
      <alignment horizontal="left" vertical="top" wrapText="1"/>
      <protection locked="0"/>
    </xf>
    <xf numFmtId="0" fontId="4" fillId="0" borderId="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center" vertical="center"/>
      <protection locked="0"/>
    </xf>
    <xf numFmtId="0" fontId="4" fillId="0" borderId="0" xfId="3" applyFont="1" applyFill="1" applyBorder="1" applyAlignment="1" applyProtection="1">
      <alignment horizontal="center" vertical="center" wrapText="1"/>
      <protection locked="0"/>
    </xf>
    <xf numFmtId="0" fontId="4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Fill="1" applyBorder="1"/>
    <xf numFmtId="0" fontId="4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3" applyNumberFormat="1" applyFont="1" applyFill="1" applyBorder="1" applyAlignment="1" applyProtection="1">
      <alignment horizontal="center" vertical="center"/>
      <protection locked="0"/>
    </xf>
    <xf numFmtId="0" fontId="4" fillId="0" borderId="1" xfId="3" applyNumberFormat="1" applyFont="1" applyFill="1" applyBorder="1" applyAlignment="1" applyProtection="1">
      <alignment vertical="center"/>
    </xf>
    <xf numFmtId="0" fontId="4" fillId="0" borderId="16" xfId="3" applyNumberFormat="1" applyFont="1" applyFill="1" applyBorder="1" applyAlignment="1" applyProtection="1">
      <alignment vertical="center"/>
    </xf>
    <xf numFmtId="1" fontId="4" fillId="0" borderId="1" xfId="3" applyNumberFormat="1" applyFont="1" applyFill="1" applyBorder="1" applyAlignment="1" applyProtection="1">
      <alignment vertical="center"/>
    </xf>
    <xf numFmtId="0" fontId="4" fillId="0" borderId="1" xfId="3" applyFont="1" applyFill="1" applyBorder="1" applyAlignment="1" applyProtection="1">
      <alignment horizontal="center" vertical="center" textRotation="90"/>
    </xf>
    <xf numFmtId="0" fontId="5" fillId="0" borderId="16" xfId="3" applyNumberFormat="1" applyFont="1" applyFill="1" applyBorder="1" applyAlignment="1" applyProtection="1">
      <alignment horizontal="right" vertical="center"/>
    </xf>
    <xf numFmtId="0" fontId="5" fillId="0" borderId="13" xfId="3" applyNumberFormat="1" applyFont="1" applyFill="1" applyBorder="1" applyAlignment="1" applyProtection="1">
      <alignment horizontal="right" vertical="center"/>
    </xf>
    <xf numFmtId="0" fontId="5" fillId="0" borderId="1" xfId="3" applyFont="1" applyFill="1" applyBorder="1" applyAlignment="1" applyProtection="1">
      <alignment horizontal="center" vertical="center"/>
    </xf>
    <xf numFmtId="0" fontId="5" fillId="0" borderId="1" xfId="3" applyFont="1" applyFill="1" applyBorder="1" applyAlignment="1" applyProtection="1">
      <alignment horizontal="center" vertical="center" wrapText="1"/>
    </xf>
    <xf numFmtId="0" fontId="5" fillId="0" borderId="13" xfId="3" applyFont="1" applyFill="1" applyBorder="1" applyAlignment="1" applyProtection="1">
      <alignment horizontal="center" vertical="center" wrapText="1"/>
    </xf>
    <xf numFmtId="0" fontId="5" fillId="0" borderId="16" xfId="3" applyFont="1" applyFill="1" applyBorder="1" applyAlignment="1" applyProtection="1">
      <alignment horizontal="center" vertical="center" wrapText="1"/>
    </xf>
    <xf numFmtId="0" fontId="5" fillId="0" borderId="4" xfId="3" applyFont="1" applyFill="1" applyBorder="1" applyAlignment="1" applyProtection="1">
      <alignment horizontal="center" vertical="center"/>
    </xf>
    <xf numFmtId="0" fontId="4" fillId="0" borderId="1" xfId="3" applyFont="1" applyFill="1" applyBorder="1" applyAlignment="1" applyProtection="1">
      <alignment horizontal="center" vertical="center" textRotation="90" wrapText="1"/>
    </xf>
    <xf numFmtId="0" fontId="4" fillId="0" borderId="12" xfId="3" applyFont="1" applyFill="1" applyBorder="1" applyAlignment="1" applyProtection="1">
      <alignment horizontal="center" vertical="center" textRotation="90" wrapText="1"/>
    </xf>
    <xf numFmtId="0" fontId="5" fillId="0" borderId="5" xfId="3" applyFont="1" applyFill="1" applyBorder="1" applyAlignment="1" applyProtection="1">
      <alignment horizontal="center" vertical="center"/>
    </xf>
    <xf numFmtId="0" fontId="5" fillId="0" borderId="13" xfId="3" applyFont="1" applyFill="1" applyBorder="1" applyAlignment="1" applyProtection="1">
      <alignment horizontal="center" vertical="center"/>
    </xf>
    <xf numFmtId="0" fontId="5" fillId="0" borderId="13" xfId="3" applyFont="1" applyFill="1" applyBorder="1" applyAlignment="1" applyProtection="1">
      <alignment horizontal="center" vertical="center" textRotation="90" wrapText="1"/>
    </xf>
    <xf numFmtId="0" fontId="5" fillId="0" borderId="1" xfId="3" applyFont="1" applyFill="1" applyBorder="1" applyAlignment="1" applyProtection="1">
      <alignment horizontal="center" vertical="center" textRotation="90" wrapText="1"/>
    </xf>
    <xf numFmtId="0" fontId="4" fillId="0" borderId="5" xfId="3" applyFont="1" applyFill="1" applyBorder="1" applyAlignment="1" applyProtection="1">
      <alignment horizontal="center" vertical="center" textRotation="90" wrapText="1"/>
    </xf>
    <xf numFmtId="0" fontId="4" fillId="0" borderId="13" xfId="3" applyFont="1" applyFill="1" applyBorder="1" applyAlignment="1" applyProtection="1">
      <alignment horizontal="center" vertical="center" textRotation="90" wrapText="1"/>
    </xf>
    <xf numFmtId="0" fontId="4" fillId="0" borderId="4" xfId="3" applyFont="1" applyFill="1" applyBorder="1" applyAlignment="1" applyProtection="1">
      <alignment horizontal="center" vertical="center" textRotation="90" wrapText="1"/>
    </xf>
    <xf numFmtId="0" fontId="5" fillId="0" borderId="9" xfId="3" applyFont="1" applyFill="1" applyBorder="1" applyAlignment="1" applyProtection="1">
      <alignment horizontal="center" vertical="center" wrapText="1"/>
    </xf>
    <xf numFmtId="0" fontId="5" fillId="0" borderId="8" xfId="3" applyFont="1" applyFill="1" applyBorder="1" applyAlignment="1" applyProtection="1">
      <alignment horizontal="center" vertical="center" wrapText="1"/>
    </xf>
    <xf numFmtId="0" fontId="5" fillId="0" borderId="14" xfId="3" applyFont="1" applyFill="1" applyBorder="1" applyAlignment="1" applyProtection="1">
      <alignment horizontal="center" vertical="center" wrapText="1"/>
    </xf>
    <xf numFmtId="0" fontId="5" fillId="0" borderId="10" xfId="3" applyFont="1" applyFill="1" applyBorder="1" applyAlignment="1" applyProtection="1">
      <alignment horizontal="center" vertical="center" wrapText="1"/>
    </xf>
    <xf numFmtId="0" fontId="5" fillId="0" borderId="11" xfId="3" applyFont="1" applyFill="1" applyBorder="1" applyAlignment="1" applyProtection="1">
      <alignment horizontal="center" vertical="center" wrapText="1"/>
    </xf>
    <xf numFmtId="0" fontId="5" fillId="0" borderId="15" xfId="3" applyFont="1" applyFill="1" applyBorder="1" applyAlignment="1" applyProtection="1">
      <alignment horizontal="center" vertical="center" wrapText="1"/>
    </xf>
    <xf numFmtId="1" fontId="5" fillId="0" borderId="18" xfId="3" applyNumberFormat="1" applyFont="1" applyFill="1" applyBorder="1" applyAlignment="1" applyProtection="1">
      <alignment horizontal="center" vertical="center" textRotation="90"/>
    </xf>
    <xf numFmtId="0" fontId="4" fillId="0" borderId="17" xfId="3" applyNumberFormat="1" applyFont="1" applyFill="1" applyBorder="1" applyAlignment="1" applyProtection="1">
      <alignment horizontal="center" vertical="center"/>
    </xf>
    <xf numFmtId="0" fontId="4" fillId="0" borderId="13" xfId="3" applyNumberFormat="1" applyFont="1" applyFill="1" applyBorder="1" applyAlignment="1" applyProtection="1">
      <alignment horizontal="center" vertical="center"/>
    </xf>
    <xf numFmtId="0" fontId="4" fillId="0" borderId="6" xfId="3" applyNumberFormat="1" applyFont="1" applyFill="1" applyBorder="1" applyAlignment="1" applyProtection="1">
      <alignment horizontal="center" vertical="center"/>
    </xf>
    <xf numFmtId="0" fontId="4" fillId="0" borderId="4" xfId="3" applyNumberFormat="1" applyFont="1" applyFill="1" applyBorder="1" applyAlignment="1" applyProtection="1">
      <alignment horizontal="center" vertical="center"/>
    </xf>
    <xf numFmtId="0" fontId="4" fillId="0" borderId="1" xfId="3" applyNumberFormat="1" applyFont="1" applyFill="1" applyBorder="1" applyAlignment="1" applyProtection="1">
      <alignment horizontal="center" vertical="center"/>
    </xf>
    <xf numFmtId="0" fontId="4" fillId="0" borderId="5" xfId="3" applyNumberFormat="1" applyFont="1" applyFill="1" applyBorder="1" applyAlignment="1" applyProtection="1">
      <alignment horizontal="center" vertical="center"/>
    </xf>
    <xf numFmtId="0" fontId="4" fillId="0" borderId="16" xfId="3" applyFont="1" applyFill="1" applyBorder="1" applyAlignment="1" applyProtection="1">
      <alignment horizontal="center" vertical="center" textRotation="90" wrapText="1"/>
    </xf>
    <xf numFmtId="0" fontId="4" fillId="0" borderId="1" xfId="3" applyFont="1" applyFill="1" applyBorder="1" applyAlignment="1" applyProtection="1">
      <alignment horizontal="center" vertical="center"/>
    </xf>
    <xf numFmtId="0" fontId="4" fillId="0" borderId="16" xfId="3" applyFont="1" applyFill="1" applyBorder="1" applyAlignment="1" applyProtection="1">
      <alignment horizontal="center" vertical="center"/>
    </xf>
    <xf numFmtId="0" fontId="5" fillId="0" borderId="16" xfId="3" applyFont="1" applyFill="1" applyBorder="1" applyAlignment="1" applyProtection="1">
      <alignment horizontal="right" vertical="center" wrapText="1"/>
    </xf>
    <xf numFmtId="0" fontId="5" fillId="0" borderId="6" xfId="3" applyFont="1" applyFill="1" applyBorder="1" applyAlignment="1" applyProtection="1">
      <alignment horizontal="right" vertical="center" wrapText="1"/>
    </xf>
    <xf numFmtId="0" fontId="5" fillId="0" borderId="13" xfId="3" applyFont="1" applyFill="1" applyBorder="1" applyAlignment="1" applyProtection="1">
      <alignment horizontal="right" vertical="center" wrapText="1"/>
    </xf>
    <xf numFmtId="0" fontId="4" fillId="0" borderId="16" xfId="3" applyNumberFormat="1" applyFont="1" applyFill="1" applyBorder="1" applyAlignment="1" applyProtection="1">
      <alignment horizontal="center" vertical="center"/>
    </xf>
    <xf numFmtId="0" fontId="4" fillId="0" borderId="7" xfId="3" applyNumberFormat="1" applyFont="1" applyFill="1" applyBorder="1" applyAlignment="1" applyProtection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BP179"/>
  <sheetViews>
    <sheetView showGridLines="0" topLeftCell="A39" workbookViewId="0">
      <selection activeCell="H164" sqref="H164:J164"/>
    </sheetView>
  </sheetViews>
  <sheetFormatPr defaultColWidth="14.6640625" defaultRowHeight="13.5" customHeight="1" x14ac:dyDescent="0.2"/>
  <cols>
    <col min="1" max="1" width="6.5" style="3" customWidth="1"/>
    <col min="2" max="7" width="3.33203125" style="3" customWidth="1"/>
    <col min="8" max="8" width="4.5" style="3" customWidth="1"/>
    <col min="9" max="68" width="3.33203125" style="3" customWidth="1"/>
    <col min="69" max="16384" width="14.6640625" style="3"/>
  </cols>
  <sheetData>
    <row r="1" spans="1:64" ht="7.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64" ht="19.5" customHeight="1" x14ac:dyDescent="0.2">
      <c r="A2" s="85" t="s">
        <v>249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</row>
    <row r="3" spans="1:64" ht="11.25" customHeight="1" x14ac:dyDescent="0.2">
      <c r="A3" s="86" t="s">
        <v>161</v>
      </c>
      <c r="B3" s="86" t="s">
        <v>162</v>
      </c>
      <c r="C3" s="86"/>
      <c r="D3" s="86"/>
      <c r="E3" s="86"/>
      <c r="F3" s="87" t="s">
        <v>163</v>
      </c>
      <c r="G3" s="86" t="s">
        <v>164</v>
      </c>
      <c r="H3" s="86"/>
      <c r="I3" s="86"/>
      <c r="J3" s="87" t="s">
        <v>165</v>
      </c>
      <c r="K3" s="86" t="s">
        <v>166</v>
      </c>
      <c r="L3" s="86"/>
      <c r="M3" s="86"/>
      <c r="N3" s="1"/>
      <c r="O3" s="86" t="s">
        <v>167</v>
      </c>
      <c r="P3" s="86"/>
      <c r="Q3" s="86"/>
      <c r="R3" s="86"/>
      <c r="S3" s="87" t="s">
        <v>168</v>
      </c>
      <c r="T3" s="86" t="s">
        <v>169</v>
      </c>
      <c r="U3" s="86"/>
      <c r="V3" s="86"/>
      <c r="W3" s="87" t="s">
        <v>170</v>
      </c>
      <c r="X3" s="86" t="s">
        <v>171</v>
      </c>
      <c r="Y3" s="86"/>
      <c r="Z3" s="86"/>
      <c r="AA3" s="87" t="s">
        <v>172</v>
      </c>
      <c r="AB3" s="86" t="s">
        <v>173</v>
      </c>
      <c r="AC3" s="86"/>
      <c r="AD3" s="86"/>
      <c r="AE3" s="86"/>
      <c r="AF3" s="87" t="s">
        <v>174</v>
      </c>
      <c r="AG3" s="86" t="s">
        <v>175</v>
      </c>
      <c r="AH3" s="86"/>
      <c r="AI3" s="86"/>
      <c r="AJ3" s="87" t="s">
        <v>176</v>
      </c>
      <c r="AK3" s="86" t="s">
        <v>177</v>
      </c>
      <c r="AL3" s="86"/>
      <c r="AM3" s="86"/>
      <c r="AN3" s="86"/>
      <c r="AO3" s="86" t="s">
        <v>178</v>
      </c>
      <c r="AP3" s="86"/>
      <c r="AQ3" s="86"/>
      <c r="AR3" s="86"/>
      <c r="AS3" s="87" t="s">
        <v>179</v>
      </c>
      <c r="AT3" s="86" t="s">
        <v>180</v>
      </c>
      <c r="AU3" s="86"/>
      <c r="AV3" s="86"/>
      <c r="AW3" s="87" t="s">
        <v>181</v>
      </c>
      <c r="AX3" s="86" t="s">
        <v>182</v>
      </c>
      <c r="AY3" s="86"/>
      <c r="AZ3" s="86"/>
      <c r="BA3" s="86"/>
    </row>
    <row r="4" spans="1:64" ht="60.75" customHeight="1" x14ac:dyDescent="0.2">
      <c r="A4" s="86"/>
      <c r="B4" s="4" t="s">
        <v>183</v>
      </c>
      <c r="C4" s="4" t="s">
        <v>184</v>
      </c>
      <c r="D4" s="4" t="s">
        <v>185</v>
      </c>
      <c r="E4" s="4" t="s">
        <v>186</v>
      </c>
      <c r="F4" s="88"/>
      <c r="G4" s="4" t="s">
        <v>187</v>
      </c>
      <c r="H4" s="4" t="s">
        <v>188</v>
      </c>
      <c r="I4" s="4" t="s">
        <v>189</v>
      </c>
      <c r="J4" s="88"/>
      <c r="K4" s="4" t="s">
        <v>190</v>
      </c>
      <c r="L4" s="4" t="s">
        <v>191</v>
      </c>
      <c r="M4" s="4" t="s">
        <v>192</v>
      </c>
      <c r="N4" s="4" t="s">
        <v>193</v>
      </c>
      <c r="O4" s="4" t="s">
        <v>183</v>
      </c>
      <c r="P4" s="4" t="s">
        <v>184</v>
      </c>
      <c r="Q4" s="4" t="s">
        <v>185</v>
      </c>
      <c r="R4" s="4" t="s">
        <v>186</v>
      </c>
      <c r="S4" s="88"/>
      <c r="T4" s="4" t="s">
        <v>194</v>
      </c>
      <c r="U4" s="4" t="s">
        <v>195</v>
      </c>
      <c r="V4" s="4" t="s">
        <v>196</v>
      </c>
      <c r="W4" s="88"/>
      <c r="X4" s="4" t="s">
        <v>197</v>
      </c>
      <c r="Y4" s="4" t="s">
        <v>198</v>
      </c>
      <c r="Z4" s="4" t="s">
        <v>199</v>
      </c>
      <c r="AA4" s="88"/>
      <c r="AB4" s="4" t="s">
        <v>197</v>
      </c>
      <c r="AC4" s="4" t="s">
        <v>198</v>
      </c>
      <c r="AD4" s="4" t="s">
        <v>199</v>
      </c>
      <c r="AE4" s="4" t="s">
        <v>200</v>
      </c>
      <c r="AF4" s="88"/>
      <c r="AG4" s="4" t="s">
        <v>187</v>
      </c>
      <c r="AH4" s="4" t="s">
        <v>188</v>
      </c>
      <c r="AI4" s="4" t="s">
        <v>189</v>
      </c>
      <c r="AJ4" s="88"/>
      <c r="AK4" s="4" t="s">
        <v>201</v>
      </c>
      <c r="AL4" s="4" t="s">
        <v>202</v>
      </c>
      <c r="AM4" s="4" t="s">
        <v>203</v>
      </c>
      <c r="AN4" s="4" t="s">
        <v>204</v>
      </c>
      <c r="AO4" s="4" t="s">
        <v>183</v>
      </c>
      <c r="AP4" s="4" t="s">
        <v>184</v>
      </c>
      <c r="AQ4" s="4" t="s">
        <v>185</v>
      </c>
      <c r="AR4" s="4" t="s">
        <v>186</v>
      </c>
      <c r="AS4" s="88"/>
      <c r="AT4" s="4" t="s">
        <v>187</v>
      </c>
      <c r="AU4" s="4" t="s">
        <v>188</v>
      </c>
      <c r="AV4" s="4" t="s">
        <v>189</v>
      </c>
      <c r="AW4" s="88"/>
      <c r="AX4" s="4" t="s">
        <v>190</v>
      </c>
      <c r="AY4" s="4" t="s">
        <v>191</v>
      </c>
      <c r="AZ4" s="4" t="s">
        <v>192</v>
      </c>
      <c r="BA4" s="5" t="s">
        <v>205</v>
      </c>
    </row>
    <row r="5" spans="1:64" ht="9.75" customHeight="1" x14ac:dyDescent="0.2">
      <c r="A5" s="86"/>
      <c r="B5" s="1" t="s">
        <v>4</v>
      </c>
      <c r="C5" s="1" t="s">
        <v>7</v>
      </c>
      <c r="D5" s="1" t="s">
        <v>2</v>
      </c>
      <c r="E5" s="1" t="s">
        <v>12</v>
      </c>
      <c r="F5" s="1" t="s">
        <v>15</v>
      </c>
      <c r="G5" s="1" t="s">
        <v>18</v>
      </c>
      <c r="H5" s="1" t="s">
        <v>21</v>
      </c>
      <c r="I5" s="1" t="s">
        <v>24</v>
      </c>
      <c r="J5" s="1" t="s">
        <v>27</v>
      </c>
      <c r="K5" s="1" t="s">
        <v>31</v>
      </c>
      <c r="L5" s="1" t="s">
        <v>34</v>
      </c>
      <c r="M5" s="1" t="s">
        <v>37</v>
      </c>
      <c r="N5" s="1" t="s">
        <v>41</v>
      </c>
      <c r="O5" s="1" t="s">
        <v>44</v>
      </c>
      <c r="P5" s="1" t="s">
        <v>47</v>
      </c>
      <c r="Q5" s="1" t="s">
        <v>50</v>
      </c>
      <c r="R5" s="1" t="s">
        <v>53</v>
      </c>
      <c r="S5" s="1" t="s">
        <v>56</v>
      </c>
      <c r="T5" s="1" t="s">
        <v>59</v>
      </c>
      <c r="U5" s="1" t="s">
        <v>62</v>
      </c>
      <c r="V5" s="1" t="s">
        <v>65</v>
      </c>
      <c r="W5" s="1" t="s">
        <v>68</v>
      </c>
      <c r="X5" s="1" t="s">
        <v>71</v>
      </c>
      <c r="Y5" s="1" t="s">
        <v>74</v>
      </c>
      <c r="Z5" s="1" t="s">
        <v>77</v>
      </c>
      <c r="AA5" s="1" t="s">
        <v>80</v>
      </c>
      <c r="AB5" s="1" t="s">
        <v>83</v>
      </c>
      <c r="AC5" s="1" t="s">
        <v>89</v>
      </c>
      <c r="AD5" s="1" t="s">
        <v>92</v>
      </c>
      <c r="AE5" s="1" t="s">
        <v>94</v>
      </c>
      <c r="AF5" s="1" t="s">
        <v>97</v>
      </c>
      <c r="AG5" s="1" t="s">
        <v>100</v>
      </c>
      <c r="AH5" s="1" t="s">
        <v>101</v>
      </c>
      <c r="AI5" s="1" t="s">
        <v>104</v>
      </c>
      <c r="AJ5" s="1" t="s">
        <v>107</v>
      </c>
      <c r="AK5" s="1" t="s">
        <v>108</v>
      </c>
      <c r="AL5" s="1" t="s">
        <v>109</v>
      </c>
      <c r="AM5" s="1" t="s">
        <v>110</v>
      </c>
      <c r="AN5" s="1" t="s">
        <v>143</v>
      </c>
      <c r="AO5" s="1" t="s">
        <v>144</v>
      </c>
      <c r="AP5" s="1" t="s">
        <v>145</v>
      </c>
      <c r="AQ5" s="1" t="s">
        <v>146</v>
      </c>
      <c r="AR5" s="1" t="s">
        <v>147</v>
      </c>
      <c r="AS5" s="1" t="s">
        <v>148</v>
      </c>
      <c r="AT5" s="1" t="s">
        <v>149</v>
      </c>
      <c r="AU5" s="1" t="s">
        <v>150</v>
      </c>
      <c r="AV5" s="1" t="s">
        <v>151</v>
      </c>
      <c r="AW5" s="1" t="s">
        <v>152</v>
      </c>
      <c r="AX5" s="1" t="s">
        <v>153</v>
      </c>
      <c r="AY5" s="1" t="s">
        <v>154</v>
      </c>
      <c r="AZ5" s="1" t="s">
        <v>155</v>
      </c>
      <c r="BA5" s="6" t="s">
        <v>156</v>
      </c>
    </row>
    <row r="6" spans="1:64" ht="13.5" hidden="1" customHeight="1" x14ac:dyDescent="0.2">
      <c r="A6" s="1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</row>
    <row r="7" spans="1:64" ht="13.5" hidden="1" customHeight="1" x14ac:dyDescent="0.2">
      <c r="A7" s="90" t="s">
        <v>206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"/>
      <c r="BC7" s="2"/>
    </row>
    <row r="8" spans="1:64" ht="13.5" hidden="1" customHeight="1" x14ac:dyDescent="0.2">
      <c r="A8" s="90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</row>
    <row r="9" spans="1:64" ht="13.5" hidden="1" customHeight="1" x14ac:dyDescent="0.2">
      <c r="A9" s="1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</row>
    <row r="10" spans="1:64" ht="13.5" hidden="1" customHeight="1" x14ac:dyDescent="0.2">
      <c r="A10" s="90" t="s">
        <v>207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"/>
      <c r="BC10" s="2"/>
      <c r="BD10" s="8"/>
      <c r="BE10" s="8"/>
      <c r="BF10" s="2"/>
      <c r="BG10" s="8"/>
      <c r="BH10" s="8"/>
      <c r="BI10" s="2"/>
      <c r="BJ10" s="8"/>
      <c r="BK10" s="8"/>
      <c r="BL10" s="2"/>
    </row>
    <row r="11" spans="1:64" ht="13.5" hidden="1" customHeight="1" x14ac:dyDescent="0.2">
      <c r="A11" s="90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"/>
      <c r="BC11" s="2"/>
      <c r="BD11" s="8"/>
      <c r="BE11" s="8"/>
      <c r="BF11" s="2"/>
      <c r="BG11" s="8"/>
      <c r="BH11" s="8"/>
      <c r="BI11" s="2"/>
      <c r="BJ11" s="8"/>
      <c r="BK11" s="8"/>
      <c r="BL11" s="2"/>
    </row>
    <row r="12" spans="1:64" ht="13.5" hidden="1" customHeight="1" x14ac:dyDescent="0.2">
      <c r="A12" s="1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"/>
      <c r="BC12" s="2"/>
      <c r="BD12" s="8"/>
      <c r="BE12" s="8"/>
      <c r="BF12" s="2"/>
      <c r="BG12" s="8"/>
      <c r="BH12" s="8"/>
      <c r="BI12" s="2"/>
      <c r="BJ12" s="8"/>
      <c r="BK12" s="8"/>
      <c r="BL12" s="2"/>
    </row>
    <row r="13" spans="1:64" ht="13.5" hidden="1" customHeight="1" x14ac:dyDescent="0.2">
      <c r="A13" s="90" t="s">
        <v>208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"/>
      <c r="BC13" s="2"/>
      <c r="BD13" s="8"/>
      <c r="BE13" s="8"/>
      <c r="BF13" s="2"/>
      <c r="BG13" s="8"/>
      <c r="BH13" s="8"/>
      <c r="BI13" s="2"/>
      <c r="BJ13" s="8"/>
      <c r="BK13" s="8"/>
      <c r="BL13" s="2"/>
    </row>
    <row r="14" spans="1:64" ht="13.5" hidden="1" customHeight="1" x14ac:dyDescent="0.2">
      <c r="A14" s="90"/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"/>
      <c r="BC14" s="2"/>
      <c r="BD14" s="8"/>
      <c r="BE14" s="8"/>
      <c r="BF14" s="2"/>
      <c r="BG14" s="8"/>
      <c r="BH14" s="8"/>
      <c r="BI14" s="2"/>
      <c r="BJ14" s="8"/>
      <c r="BK14" s="8"/>
      <c r="BL14" s="2"/>
    </row>
    <row r="15" spans="1:64" ht="13.5" hidden="1" customHeight="1" x14ac:dyDescent="0.2">
      <c r="A15" s="1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"/>
      <c r="BC15" s="2"/>
      <c r="BD15" s="8"/>
      <c r="BE15" s="8"/>
      <c r="BF15" s="2"/>
      <c r="BG15" s="8"/>
      <c r="BH15" s="8"/>
      <c r="BI15" s="2"/>
      <c r="BJ15" s="8"/>
      <c r="BK15" s="8"/>
      <c r="BL15" s="2"/>
    </row>
    <row r="16" spans="1:64" ht="13.5" hidden="1" customHeight="1" x14ac:dyDescent="0.2">
      <c r="A16" s="90" t="s">
        <v>209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"/>
      <c r="BC16" s="2"/>
      <c r="BD16" s="8"/>
      <c r="BE16" s="8"/>
      <c r="BF16" s="2"/>
      <c r="BG16" s="8"/>
      <c r="BH16" s="8"/>
      <c r="BI16" s="2"/>
      <c r="BJ16" s="8"/>
      <c r="BK16" s="8"/>
      <c r="BL16" s="2"/>
    </row>
    <row r="17" spans="1:64" ht="13.5" hidden="1" customHeight="1" x14ac:dyDescent="0.2">
      <c r="A17" s="90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"/>
      <c r="BC17" s="2"/>
      <c r="BD17" s="8"/>
      <c r="BE17" s="8"/>
      <c r="BF17" s="2"/>
      <c r="BG17" s="8"/>
      <c r="BH17" s="8"/>
      <c r="BI17" s="2"/>
      <c r="BJ17" s="8"/>
      <c r="BK17" s="8"/>
      <c r="BL17" s="2"/>
    </row>
    <row r="18" spans="1:64" ht="13.5" hidden="1" customHeight="1" x14ac:dyDescent="0.2">
      <c r="A18" s="1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"/>
      <c r="BC18" s="2"/>
      <c r="BD18" s="8"/>
      <c r="BE18" s="8"/>
      <c r="BF18" s="2"/>
      <c r="BG18" s="8"/>
      <c r="BH18" s="8"/>
      <c r="BI18" s="2"/>
      <c r="BJ18" s="8"/>
      <c r="BK18" s="8"/>
      <c r="BL18" s="2"/>
    </row>
    <row r="19" spans="1:64" ht="13.5" hidden="1" customHeight="1" x14ac:dyDescent="0.2">
      <c r="A19" s="90" t="s">
        <v>210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"/>
      <c r="BC19" s="2"/>
      <c r="BD19" s="8"/>
      <c r="BE19" s="8"/>
      <c r="BF19" s="2"/>
      <c r="BG19" s="8"/>
      <c r="BH19" s="8"/>
      <c r="BI19" s="2"/>
      <c r="BJ19" s="8"/>
      <c r="BK19" s="8"/>
      <c r="BL19" s="2"/>
    </row>
    <row r="20" spans="1:64" ht="13.5" hidden="1" customHeight="1" x14ac:dyDescent="0.2">
      <c r="A20" s="90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"/>
      <c r="BC20" s="2"/>
      <c r="BD20" s="8"/>
      <c r="BE20" s="8"/>
      <c r="BF20" s="2"/>
      <c r="BG20" s="8"/>
      <c r="BH20" s="8"/>
      <c r="BI20" s="2"/>
      <c r="BJ20" s="8"/>
      <c r="BK20" s="8"/>
      <c r="BL20" s="2"/>
    </row>
    <row r="21" spans="1:64" ht="13.5" hidden="1" customHeight="1" x14ac:dyDescent="0.2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8"/>
      <c r="BC21" s="2"/>
      <c r="BD21" s="8"/>
      <c r="BE21" s="8"/>
      <c r="BF21" s="2"/>
      <c r="BG21" s="8"/>
      <c r="BH21" s="8"/>
      <c r="BI21" s="2"/>
      <c r="BJ21" s="8"/>
      <c r="BK21" s="8"/>
      <c r="BL21" s="2"/>
    </row>
    <row r="22" spans="1:64" ht="13.5" hidden="1" customHeight="1" x14ac:dyDescent="0.2">
      <c r="A22" s="90" t="s">
        <v>211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"/>
      <c r="BC22" s="2"/>
      <c r="BD22" s="8"/>
      <c r="BE22" s="8"/>
      <c r="BF22" s="2"/>
      <c r="BG22" s="8"/>
      <c r="BH22" s="8"/>
      <c r="BI22" s="2"/>
      <c r="BJ22" s="8"/>
      <c r="BK22" s="8"/>
      <c r="BL22" s="2"/>
    </row>
    <row r="23" spans="1:64" ht="13.5" hidden="1" customHeight="1" x14ac:dyDescent="0.2">
      <c r="A23" s="90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"/>
      <c r="BC23" s="2"/>
      <c r="BD23" s="8"/>
      <c r="BE23" s="8"/>
      <c r="BF23" s="2"/>
      <c r="BG23" s="8"/>
      <c r="BH23" s="8"/>
      <c r="BI23" s="2"/>
      <c r="BJ23" s="8"/>
      <c r="BK23" s="8"/>
      <c r="BL23" s="2"/>
    </row>
    <row r="24" spans="1:64" ht="13.5" hidden="1" customHeight="1" x14ac:dyDescent="0.2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8"/>
      <c r="BC24" s="2"/>
      <c r="BD24" s="8"/>
      <c r="BE24" s="8"/>
      <c r="BF24" s="2"/>
      <c r="BG24" s="8"/>
      <c r="BH24" s="8"/>
      <c r="BI24" s="2"/>
      <c r="BJ24" s="8"/>
      <c r="BK24" s="8"/>
      <c r="BL24" s="2"/>
    </row>
    <row r="25" spans="1:64" ht="13.5" hidden="1" customHeight="1" x14ac:dyDescent="0.2">
      <c r="A25" s="90" t="s">
        <v>212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"/>
      <c r="BC25" s="2"/>
      <c r="BD25" s="8"/>
      <c r="BE25" s="8"/>
      <c r="BF25" s="2"/>
      <c r="BG25" s="8"/>
      <c r="BH25" s="8"/>
      <c r="BI25" s="2"/>
      <c r="BJ25" s="8"/>
      <c r="BK25" s="8"/>
      <c r="BL25" s="2"/>
    </row>
    <row r="26" spans="1:64" ht="13.5" hidden="1" customHeight="1" x14ac:dyDescent="0.2">
      <c r="A26" s="90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"/>
      <c r="BC26" s="2"/>
      <c r="BD26" s="8"/>
      <c r="BE26" s="8"/>
      <c r="BF26" s="2"/>
      <c r="BG26" s="8"/>
      <c r="BH26" s="8"/>
      <c r="BI26" s="2"/>
      <c r="BJ26" s="8"/>
      <c r="BK26" s="8"/>
      <c r="BL26" s="2"/>
    </row>
    <row r="27" spans="1:64" ht="13.5" hidden="1" customHeight="1" x14ac:dyDescent="0.2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8"/>
      <c r="BC27" s="2"/>
      <c r="BD27" s="8"/>
      <c r="BE27" s="8"/>
      <c r="BF27" s="2"/>
      <c r="BG27" s="8"/>
      <c r="BH27" s="8"/>
      <c r="BI27" s="2"/>
      <c r="BJ27" s="8"/>
      <c r="BK27" s="8"/>
      <c r="BL27" s="2"/>
    </row>
    <row r="28" spans="1:64" ht="13.5" hidden="1" customHeight="1" x14ac:dyDescent="0.2">
      <c r="A28" s="90" t="s">
        <v>213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"/>
      <c r="BC28" s="2"/>
      <c r="BD28" s="8"/>
      <c r="BE28" s="8"/>
      <c r="BF28" s="2"/>
      <c r="BG28" s="8"/>
      <c r="BH28" s="8"/>
      <c r="BI28" s="2"/>
      <c r="BJ28" s="8"/>
      <c r="BK28" s="8"/>
      <c r="BL28" s="2"/>
    </row>
    <row r="29" spans="1:64" ht="13.5" hidden="1" customHeight="1" x14ac:dyDescent="0.2">
      <c r="A29" s="90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"/>
      <c r="BC29" s="2"/>
      <c r="BD29" s="8"/>
      <c r="BE29" s="8"/>
      <c r="BF29" s="2"/>
      <c r="BG29" s="8"/>
      <c r="BH29" s="8"/>
      <c r="BI29" s="2"/>
      <c r="BJ29" s="8"/>
      <c r="BK29" s="8"/>
      <c r="BL29" s="2"/>
    </row>
    <row r="30" spans="1:64" ht="13.5" hidden="1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8"/>
      <c r="BC30" s="2"/>
      <c r="BD30" s="8"/>
      <c r="BE30" s="8"/>
      <c r="BF30" s="2"/>
      <c r="BG30" s="8"/>
      <c r="BH30" s="8"/>
      <c r="BI30" s="2"/>
      <c r="BJ30" s="8"/>
      <c r="BK30" s="8"/>
      <c r="BL30" s="2"/>
    </row>
    <row r="31" spans="1:64" ht="13.5" hidden="1" customHeight="1" x14ac:dyDescent="0.2">
      <c r="A31" s="90" t="s">
        <v>214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"/>
      <c r="BC31" s="2"/>
      <c r="BD31" s="8"/>
      <c r="BE31" s="8"/>
      <c r="BF31" s="2"/>
      <c r="BG31" s="8"/>
      <c r="BH31" s="8"/>
      <c r="BI31" s="2"/>
      <c r="BJ31" s="8"/>
      <c r="BK31" s="8"/>
      <c r="BL31" s="2"/>
    </row>
    <row r="32" spans="1:64" ht="13.5" hidden="1" customHeight="1" x14ac:dyDescent="0.2">
      <c r="A32" s="90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"/>
      <c r="BC32" s="2"/>
      <c r="BD32" s="8"/>
      <c r="BE32" s="8"/>
      <c r="BF32" s="2"/>
      <c r="BG32" s="8"/>
      <c r="BH32" s="8"/>
      <c r="BI32" s="2"/>
      <c r="BJ32" s="8"/>
      <c r="BK32" s="8"/>
      <c r="BL32" s="2"/>
    </row>
    <row r="33" spans="1:64" ht="13.5" hidden="1" customHeight="1" x14ac:dyDescent="0.2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8"/>
      <c r="BC33" s="2"/>
      <c r="BD33" s="8"/>
      <c r="BE33" s="8"/>
      <c r="BF33" s="2"/>
      <c r="BG33" s="8"/>
      <c r="BH33" s="8"/>
      <c r="BI33" s="2"/>
      <c r="BJ33" s="8"/>
      <c r="BK33" s="8"/>
      <c r="BL33" s="2"/>
    </row>
    <row r="34" spans="1:64" ht="13.5" hidden="1" customHeight="1" x14ac:dyDescent="0.2">
      <c r="A34" s="90" t="s">
        <v>215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"/>
      <c r="BC34" s="2"/>
      <c r="BD34" s="8"/>
      <c r="BE34" s="8"/>
      <c r="BF34" s="2"/>
      <c r="BG34" s="8"/>
      <c r="BH34" s="8"/>
      <c r="BI34" s="2"/>
      <c r="BJ34" s="8"/>
      <c r="BK34" s="8"/>
      <c r="BL34" s="2"/>
    </row>
    <row r="35" spans="1:64" ht="13.5" hidden="1" customHeight="1" x14ac:dyDescent="0.2">
      <c r="A35" s="90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"/>
      <c r="BC35" s="2"/>
      <c r="BD35" s="8"/>
      <c r="BE35" s="8"/>
      <c r="BF35" s="2"/>
      <c r="BG35" s="8"/>
      <c r="BH35" s="8"/>
      <c r="BI35" s="2"/>
      <c r="BJ35" s="8"/>
      <c r="BK35" s="8"/>
      <c r="BL35" s="2"/>
    </row>
    <row r="36" spans="1:64" ht="13.5" hidden="1" customHeight="1" x14ac:dyDescent="0.2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8"/>
      <c r="BC36" s="2"/>
      <c r="BD36" s="8"/>
      <c r="BE36" s="8"/>
      <c r="BF36" s="2"/>
      <c r="BG36" s="8"/>
      <c r="BH36" s="8"/>
      <c r="BI36" s="2"/>
      <c r="BJ36" s="8"/>
      <c r="BK36" s="8"/>
      <c r="BL36" s="2"/>
    </row>
    <row r="37" spans="1:64" ht="13.5" hidden="1" customHeight="1" x14ac:dyDescent="0.2">
      <c r="A37" s="90" t="s">
        <v>216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"/>
      <c r="BC37" s="2"/>
      <c r="BD37" s="8"/>
      <c r="BE37" s="8"/>
      <c r="BF37" s="2"/>
      <c r="BG37" s="8"/>
      <c r="BH37" s="8"/>
      <c r="BI37" s="2"/>
      <c r="BJ37" s="8"/>
      <c r="BK37" s="8"/>
      <c r="BL37" s="2"/>
    </row>
    <row r="38" spans="1:64" ht="13.5" hidden="1" customHeight="1" x14ac:dyDescent="0.2">
      <c r="A38" s="90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"/>
      <c r="BC38" s="2"/>
      <c r="BD38" s="8"/>
      <c r="BE38" s="8"/>
      <c r="BF38" s="2"/>
      <c r="BG38" s="8"/>
      <c r="BH38" s="8"/>
      <c r="BI38" s="2"/>
      <c r="BJ38" s="8"/>
      <c r="BK38" s="8"/>
      <c r="BL38" s="2"/>
    </row>
    <row r="39" spans="1:64" ht="2.25" customHeight="1" x14ac:dyDescent="0.2">
      <c r="A39" s="1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"/>
      <c r="BC39" s="2"/>
      <c r="BD39" s="8"/>
      <c r="BE39" s="8"/>
      <c r="BF39" s="2"/>
      <c r="BG39" s="8"/>
      <c r="BH39" s="8"/>
      <c r="BI39" s="2"/>
      <c r="BJ39" s="8"/>
      <c r="BK39" s="8"/>
      <c r="BL39" s="2"/>
    </row>
    <row r="40" spans="1:64" ht="3" customHeight="1" x14ac:dyDescent="0.2">
      <c r="A40" s="90" t="s">
        <v>206</v>
      </c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 t="s">
        <v>217</v>
      </c>
      <c r="T40" s="86" t="s">
        <v>217</v>
      </c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 t="s">
        <v>218</v>
      </c>
      <c r="AS40" s="86" t="s">
        <v>217</v>
      </c>
      <c r="AT40" s="86" t="s">
        <v>217</v>
      </c>
      <c r="AU40" s="86" t="s">
        <v>217</v>
      </c>
      <c r="AV40" s="86" t="s">
        <v>217</v>
      </c>
      <c r="AW40" s="86" t="s">
        <v>217</v>
      </c>
      <c r="AX40" s="86" t="s">
        <v>217</v>
      </c>
      <c r="AY40" s="86" t="s">
        <v>217</v>
      </c>
      <c r="AZ40" s="86" t="s">
        <v>217</v>
      </c>
      <c r="BA40" s="86" t="s">
        <v>217</v>
      </c>
      <c r="BB40" s="8"/>
      <c r="BC40" s="2"/>
      <c r="BD40" s="8"/>
      <c r="BE40" s="8"/>
      <c r="BF40" s="2"/>
      <c r="BG40" s="8"/>
      <c r="BH40" s="8"/>
      <c r="BI40" s="2"/>
      <c r="BJ40" s="8"/>
      <c r="BK40" s="8"/>
      <c r="BL40" s="2"/>
    </row>
    <row r="41" spans="1:64" ht="3" customHeight="1" x14ac:dyDescent="0.2">
      <c r="A41" s="90"/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"/>
      <c r="BC41" s="2"/>
      <c r="BD41" s="8"/>
      <c r="BE41" s="8"/>
      <c r="BF41" s="2"/>
      <c r="BG41" s="8"/>
      <c r="BH41" s="8"/>
      <c r="BI41" s="2"/>
      <c r="BJ41" s="8"/>
      <c r="BK41" s="8"/>
      <c r="BL41" s="2"/>
    </row>
    <row r="42" spans="1:64" ht="3" customHeight="1" x14ac:dyDescent="0.2">
      <c r="A42" s="90"/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"/>
      <c r="BC42" s="2"/>
      <c r="BD42" s="8"/>
      <c r="BE42" s="8"/>
      <c r="BF42" s="2"/>
      <c r="BG42" s="8"/>
      <c r="BH42" s="8"/>
      <c r="BI42" s="2"/>
      <c r="BJ42" s="8"/>
      <c r="BK42" s="8"/>
      <c r="BL42" s="2"/>
    </row>
    <row r="43" spans="1:64" ht="3" customHeight="1" x14ac:dyDescent="0.2">
      <c r="A43" s="90"/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"/>
      <c r="BC43" s="2"/>
      <c r="BD43" s="8"/>
      <c r="BE43" s="8"/>
      <c r="BF43" s="2"/>
      <c r="BG43" s="8"/>
      <c r="BH43" s="8"/>
      <c r="BI43" s="2"/>
      <c r="BJ43" s="8"/>
      <c r="BK43" s="8"/>
      <c r="BL43" s="2"/>
    </row>
    <row r="44" spans="1:64" ht="3" customHeight="1" x14ac:dyDescent="0.2">
      <c r="A44" s="90"/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"/>
      <c r="BC44" s="2"/>
      <c r="BD44" s="8"/>
      <c r="BE44" s="8"/>
      <c r="BF44" s="2"/>
      <c r="BG44" s="8"/>
      <c r="BH44" s="8"/>
      <c r="BI44" s="2"/>
      <c r="BJ44" s="8"/>
      <c r="BK44" s="8"/>
      <c r="BL44" s="2"/>
    </row>
    <row r="45" spans="1:64" ht="3" customHeight="1" x14ac:dyDescent="0.2">
      <c r="A45" s="90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"/>
      <c r="BC45" s="2"/>
      <c r="BD45" s="8"/>
      <c r="BE45" s="8"/>
      <c r="BF45" s="2"/>
      <c r="BG45" s="8"/>
      <c r="BH45" s="8"/>
      <c r="BI45" s="2"/>
      <c r="BJ45" s="8"/>
      <c r="BK45" s="8"/>
      <c r="BL45" s="2"/>
    </row>
    <row r="46" spans="1:64" ht="2.25" customHeight="1" x14ac:dyDescent="0.2">
      <c r="A46" s="1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"/>
      <c r="BC46" s="2"/>
      <c r="BD46" s="8"/>
      <c r="BE46" s="8"/>
      <c r="BF46" s="2"/>
      <c r="BG46" s="8"/>
      <c r="BH46" s="8"/>
      <c r="BI46" s="2"/>
      <c r="BJ46" s="8"/>
      <c r="BK46" s="8"/>
      <c r="BL46" s="2"/>
    </row>
    <row r="47" spans="1:64" ht="11.25" customHeight="1" x14ac:dyDescent="0.2">
      <c r="A47" s="90" t="s">
        <v>207</v>
      </c>
      <c r="B47" s="86"/>
      <c r="C47" s="86"/>
      <c r="D47" s="86"/>
      <c r="E47" s="86"/>
      <c r="F47" s="1" t="s">
        <v>219</v>
      </c>
      <c r="G47" s="1" t="s">
        <v>219</v>
      </c>
      <c r="H47" s="1" t="s">
        <v>219</v>
      </c>
      <c r="I47" s="1" t="s">
        <v>219</v>
      </c>
      <c r="J47" s="1" t="s">
        <v>219</v>
      </c>
      <c r="K47" s="1" t="s">
        <v>219</v>
      </c>
      <c r="L47" s="1" t="s">
        <v>219</v>
      </c>
      <c r="M47" s="1" t="s">
        <v>219</v>
      </c>
      <c r="N47" s="1" t="s">
        <v>219</v>
      </c>
      <c r="O47" s="1" t="s">
        <v>219</v>
      </c>
      <c r="P47" s="1" t="s">
        <v>219</v>
      </c>
      <c r="Q47" s="1" t="s">
        <v>219</v>
      </c>
      <c r="R47" s="86" t="s">
        <v>218</v>
      </c>
      <c r="S47" s="86" t="s">
        <v>217</v>
      </c>
      <c r="T47" s="86" t="s">
        <v>217</v>
      </c>
      <c r="U47" s="86"/>
      <c r="V47" s="86"/>
      <c r="W47" s="86"/>
      <c r="X47" s="1" t="s">
        <v>219</v>
      </c>
      <c r="Y47" s="1" t="s">
        <v>219</v>
      </c>
      <c r="Z47" s="1" t="s">
        <v>219</v>
      </c>
      <c r="AA47" s="1" t="s">
        <v>219</v>
      </c>
      <c r="AB47" s="1" t="s">
        <v>219</v>
      </c>
      <c r="AC47" s="1" t="s">
        <v>219</v>
      </c>
      <c r="AD47" s="1" t="s">
        <v>219</v>
      </c>
      <c r="AE47" s="1" t="s">
        <v>219</v>
      </c>
      <c r="AF47" s="1" t="s">
        <v>219</v>
      </c>
      <c r="AG47" s="1" t="s">
        <v>219</v>
      </c>
      <c r="AH47" s="1" t="s">
        <v>219</v>
      </c>
      <c r="AI47" s="1" t="s">
        <v>219</v>
      </c>
      <c r="AJ47" s="1" t="s">
        <v>219</v>
      </c>
      <c r="AK47" s="1" t="s">
        <v>219</v>
      </c>
      <c r="AL47" s="1" t="s">
        <v>219</v>
      </c>
      <c r="AM47" s="86" t="s">
        <v>218</v>
      </c>
      <c r="AN47" s="86" t="s">
        <v>159</v>
      </c>
      <c r="AO47" s="86" t="s">
        <v>159</v>
      </c>
      <c r="AP47" s="86" t="s">
        <v>159</v>
      </c>
      <c r="AQ47" s="86" t="s">
        <v>159</v>
      </c>
      <c r="AR47" s="86" t="s">
        <v>159</v>
      </c>
      <c r="AS47" s="86" t="s">
        <v>217</v>
      </c>
      <c r="AT47" s="86" t="s">
        <v>217</v>
      </c>
      <c r="AU47" s="86" t="s">
        <v>217</v>
      </c>
      <c r="AV47" s="86" t="s">
        <v>217</v>
      </c>
      <c r="AW47" s="86" t="s">
        <v>217</v>
      </c>
      <c r="AX47" s="86" t="s">
        <v>217</v>
      </c>
      <c r="AY47" s="86" t="s">
        <v>217</v>
      </c>
      <c r="AZ47" s="86" t="s">
        <v>217</v>
      </c>
      <c r="BA47" s="86" t="s">
        <v>217</v>
      </c>
      <c r="BB47" s="8"/>
      <c r="BC47" s="2"/>
      <c r="BD47" s="8"/>
      <c r="BE47" s="8"/>
      <c r="BF47" s="2"/>
      <c r="BG47" s="8"/>
      <c r="BH47" s="8"/>
      <c r="BI47" s="2"/>
      <c r="BJ47" s="8"/>
      <c r="BK47" s="8"/>
      <c r="BL47" s="2"/>
    </row>
    <row r="48" spans="1:64" ht="11.25" customHeight="1" x14ac:dyDescent="0.2">
      <c r="A48" s="90"/>
      <c r="B48" s="86"/>
      <c r="C48" s="86"/>
      <c r="D48" s="86"/>
      <c r="E48" s="86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86"/>
      <c r="S48" s="86"/>
      <c r="T48" s="86"/>
      <c r="U48" s="86"/>
      <c r="V48" s="86"/>
      <c r="W48" s="86"/>
      <c r="X48" s="1" t="s">
        <v>219</v>
      </c>
      <c r="Y48" s="1" t="s">
        <v>219</v>
      </c>
      <c r="Z48" s="1" t="s">
        <v>219</v>
      </c>
      <c r="AA48" s="1" t="s">
        <v>219</v>
      </c>
      <c r="AB48" s="1" t="s">
        <v>219</v>
      </c>
      <c r="AC48" s="1" t="s">
        <v>219</v>
      </c>
      <c r="AD48" s="1" t="s">
        <v>219</v>
      </c>
      <c r="AE48" s="1" t="s">
        <v>219</v>
      </c>
      <c r="AF48" s="1" t="s">
        <v>219</v>
      </c>
      <c r="AG48" s="1" t="s">
        <v>219</v>
      </c>
      <c r="AH48" s="1" t="s">
        <v>219</v>
      </c>
      <c r="AI48" s="1" t="s">
        <v>219</v>
      </c>
      <c r="AJ48" s="1" t="s">
        <v>219</v>
      </c>
      <c r="AK48" s="1" t="s">
        <v>219</v>
      </c>
      <c r="AL48" s="1" t="s">
        <v>219</v>
      </c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"/>
      <c r="BC48" s="2"/>
      <c r="BD48" s="8"/>
      <c r="BE48" s="8"/>
      <c r="BF48" s="2"/>
      <c r="BG48" s="8"/>
      <c r="BH48" s="8"/>
      <c r="BI48" s="2"/>
      <c r="BJ48" s="8"/>
      <c r="BK48" s="8"/>
      <c r="BL48" s="2"/>
    </row>
    <row r="49" spans="1:64" ht="11.25" customHeight="1" x14ac:dyDescent="0.2">
      <c r="A49" s="90"/>
      <c r="B49" s="86"/>
      <c r="C49" s="86"/>
      <c r="D49" s="86"/>
      <c r="E49" s="86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86"/>
      <c r="S49" s="86"/>
      <c r="T49" s="86"/>
      <c r="U49" s="86"/>
      <c r="V49" s="86"/>
      <c r="W49" s="86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"/>
      <c r="BC49" s="2"/>
      <c r="BD49" s="8"/>
      <c r="BE49" s="8"/>
      <c r="BF49" s="2"/>
      <c r="BG49" s="8"/>
      <c r="BH49" s="8"/>
      <c r="BI49" s="2"/>
      <c r="BJ49" s="8"/>
      <c r="BK49" s="8"/>
      <c r="BL49" s="2"/>
    </row>
    <row r="50" spans="1:64" ht="11.25" customHeight="1" x14ac:dyDescent="0.2">
      <c r="A50" s="90"/>
      <c r="B50" s="86"/>
      <c r="C50" s="86"/>
      <c r="D50" s="86"/>
      <c r="E50" s="86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86"/>
      <c r="S50" s="86"/>
      <c r="T50" s="86"/>
      <c r="U50" s="86"/>
      <c r="V50" s="86"/>
      <c r="W50" s="86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"/>
      <c r="BC50" s="2"/>
      <c r="BD50" s="8"/>
      <c r="BE50" s="8"/>
      <c r="BF50" s="2"/>
      <c r="BG50" s="8"/>
      <c r="BH50" s="8"/>
      <c r="BI50" s="2"/>
      <c r="BJ50" s="8"/>
      <c r="BK50" s="8"/>
      <c r="BL50" s="2"/>
    </row>
    <row r="51" spans="1:64" ht="11.25" customHeight="1" x14ac:dyDescent="0.2">
      <c r="A51" s="90"/>
      <c r="B51" s="86"/>
      <c r="C51" s="86"/>
      <c r="D51" s="86"/>
      <c r="E51" s="86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86"/>
      <c r="S51" s="86"/>
      <c r="T51" s="86"/>
      <c r="U51" s="86"/>
      <c r="V51" s="86"/>
      <c r="W51" s="86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"/>
      <c r="BC51" s="2"/>
      <c r="BD51" s="8"/>
      <c r="BE51" s="8"/>
      <c r="BF51" s="2"/>
      <c r="BG51" s="8"/>
      <c r="BH51" s="8"/>
      <c r="BI51" s="2"/>
      <c r="BJ51" s="8"/>
      <c r="BK51" s="8"/>
      <c r="BL51" s="2"/>
    </row>
    <row r="52" spans="1:64" ht="11.25" customHeight="1" x14ac:dyDescent="0.2">
      <c r="A52" s="90"/>
      <c r="B52" s="86"/>
      <c r="C52" s="86"/>
      <c r="D52" s="86"/>
      <c r="E52" s="86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86"/>
      <c r="S52" s="86"/>
      <c r="T52" s="86"/>
      <c r="U52" s="86"/>
      <c r="V52" s="86"/>
      <c r="W52" s="86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"/>
      <c r="BC52" s="2"/>
      <c r="BD52" s="8"/>
      <c r="BE52" s="8"/>
      <c r="BF52" s="2"/>
      <c r="BG52" s="8"/>
      <c r="BH52" s="8"/>
      <c r="BI52" s="2"/>
      <c r="BJ52" s="8"/>
      <c r="BK52" s="8"/>
      <c r="BL52" s="2"/>
    </row>
    <row r="53" spans="1:64" ht="2.25" customHeight="1" x14ac:dyDescent="0.2">
      <c r="A53" s="1"/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"/>
      <c r="BC53" s="2"/>
      <c r="BD53" s="8"/>
      <c r="BE53" s="8"/>
      <c r="BF53" s="2"/>
      <c r="BG53" s="8"/>
      <c r="BH53" s="8"/>
      <c r="BI53" s="2"/>
      <c r="BJ53" s="8"/>
      <c r="BK53" s="8"/>
      <c r="BL53" s="2"/>
    </row>
    <row r="54" spans="1:64" ht="11.25" customHeight="1" x14ac:dyDescent="0.2">
      <c r="A54" s="90" t="s">
        <v>208</v>
      </c>
      <c r="B54" s="86"/>
      <c r="C54" s="86"/>
      <c r="D54" s="1" t="s">
        <v>219</v>
      </c>
      <c r="E54" s="1" t="s">
        <v>219</v>
      </c>
      <c r="F54" s="1" t="s">
        <v>219</v>
      </c>
      <c r="G54" s="1" t="s">
        <v>219</v>
      </c>
      <c r="H54" s="1" t="s">
        <v>219</v>
      </c>
      <c r="I54" s="1" t="s">
        <v>219</v>
      </c>
      <c r="J54" s="1" t="s">
        <v>219</v>
      </c>
      <c r="K54" s="1" t="s">
        <v>219</v>
      </c>
      <c r="L54" s="1" t="s">
        <v>219</v>
      </c>
      <c r="M54" s="1" t="s">
        <v>219</v>
      </c>
      <c r="N54" s="1" t="s">
        <v>219</v>
      </c>
      <c r="O54" s="1" t="s">
        <v>219</v>
      </c>
      <c r="P54" s="86"/>
      <c r="Q54" s="86"/>
      <c r="R54" s="86" t="s">
        <v>218</v>
      </c>
      <c r="S54" s="86" t="s">
        <v>217</v>
      </c>
      <c r="T54" s="86" t="s">
        <v>217</v>
      </c>
      <c r="U54" s="86"/>
      <c r="V54" s="86"/>
      <c r="W54" s="86"/>
      <c r="X54" s="86"/>
      <c r="Y54" s="86"/>
      <c r="Z54" s="86"/>
      <c r="AA54" s="1" t="s">
        <v>219</v>
      </c>
      <c r="AB54" s="1" t="s">
        <v>219</v>
      </c>
      <c r="AC54" s="1" t="s">
        <v>219</v>
      </c>
      <c r="AD54" s="1" t="s">
        <v>219</v>
      </c>
      <c r="AE54" s="1" t="s">
        <v>219</v>
      </c>
      <c r="AF54" s="1" t="s">
        <v>219</v>
      </c>
      <c r="AG54" s="1" t="s">
        <v>219</v>
      </c>
      <c r="AH54" s="1" t="s">
        <v>219</v>
      </c>
      <c r="AI54" s="1" t="s">
        <v>219</v>
      </c>
      <c r="AJ54" s="1" t="s">
        <v>219</v>
      </c>
      <c r="AK54" s="1" t="s">
        <v>219</v>
      </c>
      <c r="AL54" s="1" t="s">
        <v>219</v>
      </c>
      <c r="AM54" s="1" t="s">
        <v>219</v>
      </c>
      <c r="AN54" s="1" t="s">
        <v>219</v>
      </c>
      <c r="AO54" s="1" t="s">
        <v>219</v>
      </c>
      <c r="AP54" s="86" t="s">
        <v>218</v>
      </c>
      <c r="AQ54" s="86" t="s">
        <v>159</v>
      </c>
      <c r="AR54" s="86" t="s">
        <v>159</v>
      </c>
      <c r="AS54" s="86" t="s">
        <v>217</v>
      </c>
      <c r="AT54" s="86" t="s">
        <v>217</v>
      </c>
      <c r="AU54" s="86" t="s">
        <v>217</v>
      </c>
      <c r="AV54" s="86" t="s">
        <v>217</v>
      </c>
      <c r="AW54" s="86" t="s">
        <v>217</v>
      </c>
      <c r="AX54" s="86" t="s">
        <v>217</v>
      </c>
      <c r="AY54" s="86" t="s">
        <v>217</v>
      </c>
      <c r="AZ54" s="86" t="s">
        <v>217</v>
      </c>
      <c r="BA54" s="86" t="s">
        <v>217</v>
      </c>
      <c r="BB54" s="8"/>
      <c r="BC54" s="2"/>
      <c r="BD54" s="8"/>
      <c r="BE54" s="8"/>
      <c r="BF54" s="2"/>
      <c r="BG54" s="8"/>
      <c r="BH54" s="8"/>
      <c r="BI54" s="2"/>
      <c r="BJ54" s="8"/>
      <c r="BK54" s="8"/>
      <c r="BL54" s="2"/>
    </row>
    <row r="55" spans="1:64" ht="11.25" customHeight="1" x14ac:dyDescent="0.2">
      <c r="A55" s="90"/>
      <c r="B55" s="86"/>
      <c r="C55" s="86"/>
      <c r="D55" s="1" t="s">
        <v>219</v>
      </c>
      <c r="E55" s="1" t="s">
        <v>219</v>
      </c>
      <c r="F55" s="1" t="s">
        <v>219</v>
      </c>
      <c r="G55" s="1" t="s">
        <v>219</v>
      </c>
      <c r="H55" s="1" t="s">
        <v>219</v>
      </c>
      <c r="I55" s="1" t="s">
        <v>219</v>
      </c>
      <c r="J55" s="1" t="s">
        <v>219</v>
      </c>
      <c r="K55" s="1" t="s">
        <v>219</v>
      </c>
      <c r="L55" s="1" t="s">
        <v>219</v>
      </c>
      <c r="M55" s="1" t="s">
        <v>219</v>
      </c>
      <c r="N55" s="1" t="s">
        <v>219</v>
      </c>
      <c r="O55" s="1" t="s">
        <v>219</v>
      </c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1" t="s">
        <v>219</v>
      </c>
      <c r="AB55" s="1" t="s">
        <v>219</v>
      </c>
      <c r="AC55" s="1" t="s">
        <v>219</v>
      </c>
      <c r="AD55" s="1" t="s">
        <v>219</v>
      </c>
      <c r="AE55" s="1" t="s">
        <v>219</v>
      </c>
      <c r="AF55" s="1" t="s">
        <v>219</v>
      </c>
      <c r="AG55" s="1" t="s">
        <v>219</v>
      </c>
      <c r="AH55" s="1" t="s">
        <v>219</v>
      </c>
      <c r="AI55" s="1" t="s">
        <v>219</v>
      </c>
      <c r="AJ55" s="1" t="s">
        <v>219</v>
      </c>
      <c r="AK55" s="1" t="s">
        <v>219</v>
      </c>
      <c r="AL55" s="1" t="s">
        <v>219</v>
      </c>
      <c r="AM55" s="1" t="s">
        <v>219</v>
      </c>
      <c r="AN55" s="1" t="s">
        <v>219</v>
      </c>
      <c r="AO55" s="1" t="s">
        <v>219</v>
      </c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"/>
      <c r="BC55" s="2"/>
      <c r="BD55" s="8"/>
      <c r="BE55" s="8"/>
      <c r="BF55" s="2"/>
      <c r="BG55" s="8"/>
      <c r="BH55" s="8"/>
      <c r="BI55" s="2"/>
      <c r="BJ55" s="8"/>
      <c r="BK55" s="8"/>
      <c r="BL55" s="2"/>
    </row>
    <row r="56" spans="1:64" ht="11.25" customHeight="1" x14ac:dyDescent="0.2">
      <c r="A56" s="90"/>
      <c r="B56" s="86"/>
      <c r="C56" s="86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"/>
      <c r="BC56" s="2"/>
      <c r="BD56" s="8"/>
      <c r="BE56" s="8"/>
      <c r="BF56" s="2"/>
      <c r="BG56" s="8"/>
      <c r="BH56" s="8"/>
      <c r="BI56" s="2"/>
      <c r="BJ56" s="8"/>
      <c r="BK56" s="8"/>
      <c r="BL56" s="2"/>
    </row>
    <row r="57" spans="1:64" ht="11.25" customHeight="1" x14ac:dyDescent="0.2">
      <c r="A57" s="90"/>
      <c r="B57" s="86"/>
      <c r="C57" s="86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"/>
      <c r="BC57" s="2"/>
      <c r="BD57" s="8"/>
      <c r="BE57" s="8"/>
      <c r="BF57" s="2"/>
      <c r="BG57" s="8"/>
      <c r="BH57" s="8"/>
      <c r="BI57" s="2"/>
      <c r="BJ57" s="8"/>
      <c r="BK57" s="8"/>
      <c r="BL57" s="2"/>
    </row>
    <row r="58" spans="1:64" ht="11.25" customHeight="1" x14ac:dyDescent="0.2">
      <c r="A58" s="90"/>
      <c r="B58" s="86"/>
      <c r="C58" s="86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"/>
      <c r="BC58" s="2"/>
      <c r="BD58" s="8"/>
      <c r="BE58" s="8"/>
      <c r="BF58" s="2"/>
      <c r="BG58" s="8"/>
      <c r="BH58" s="8"/>
      <c r="BI58" s="2"/>
      <c r="BJ58" s="8"/>
      <c r="BK58" s="8"/>
      <c r="BL58" s="2"/>
    </row>
    <row r="59" spans="1:64" ht="11.25" customHeight="1" x14ac:dyDescent="0.2">
      <c r="A59" s="90"/>
      <c r="B59" s="86"/>
      <c r="C59" s="86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86"/>
      <c r="BA59" s="86"/>
      <c r="BB59" s="8"/>
      <c r="BC59" s="2"/>
      <c r="BD59" s="8"/>
      <c r="BE59" s="8"/>
      <c r="BF59" s="2"/>
      <c r="BG59" s="8"/>
      <c r="BH59" s="8"/>
      <c r="BI59" s="2"/>
      <c r="BJ59" s="8"/>
      <c r="BK59" s="8"/>
      <c r="BL59" s="2"/>
    </row>
    <row r="60" spans="1:64" ht="2.25" customHeight="1" x14ac:dyDescent="0.2">
      <c r="A60" s="1"/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  <c r="AS60" s="89"/>
      <c r="AT60" s="89"/>
      <c r="AU60" s="89"/>
      <c r="AV60" s="89"/>
      <c r="AW60" s="89"/>
      <c r="AX60" s="89"/>
      <c r="AY60" s="89"/>
      <c r="AZ60" s="89"/>
      <c r="BA60" s="89"/>
      <c r="BB60" s="8"/>
      <c r="BC60" s="2"/>
      <c r="BD60" s="8"/>
      <c r="BE60" s="8"/>
      <c r="BF60" s="2"/>
      <c r="BG60" s="8"/>
      <c r="BH60" s="8"/>
      <c r="BI60" s="2"/>
      <c r="BJ60" s="8"/>
      <c r="BK60" s="8"/>
      <c r="BL60" s="2"/>
    </row>
    <row r="61" spans="1:64" ht="3" customHeight="1" x14ac:dyDescent="0.2">
      <c r="A61" s="90" t="s">
        <v>209</v>
      </c>
      <c r="B61" s="86"/>
      <c r="C61" s="86"/>
      <c r="D61" s="86" t="s">
        <v>159</v>
      </c>
      <c r="E61" s="86" t="s">
        <v>159</v>
      </c>
      <c r="F61" s="86" t="s">
        <v>159</v>
      </c>
      <c r="G61" s="86" t="s">
        <v>159</v>
      </c>
      <c r="H61" s="86" t="s">
        <v>159</v>
      </c>
      <c r="I61" s="86" t="s">
        <v>159</v>
      </c>
      <c r="J61" s="86" t="s">
        <v>159</v>
      </c>
      <c r="K61" s="86" t="s">
        <v>159</v>
      </c>
      <c r="L61" s="86" t="s">
        <v>159</v>
      </c>
      <c r="M61" s="86" t="s">
        <v>159</v>
      </c>
      <c r="N61" s="86" t="s">
        <v>159</v>
      </c>
      <c r="O61" s="86" t="s">
        <v>159</v>
      </c>
      <c r="P61" s="86" t="s">
        <v>159</v>
      </c>
      <c r="Q61" s="86" t="s">
        <v>159</v>
      </c>
      <c r="R61" s="86" t="s">
        <v>159</v>
      </c>
      <c r="S61" s="86" t="s">
        <v>217</v>
      </c>
      <c r="T61" s="86" t="s">
        <v>217</v>
      </c>
      <c r="U61" s="86" t="s">
        <v>218</v>
      </c>
      <c r="V61" s="86" t="s">
        <v>220</v>
      </c>
      <c r="W61" s="86" t="s">
        <v>114</v>
      </c>
      <c r="X61" s="86" t="s">
        <v>114</v>
      </c>
      <c r="Y61" s="86" t="s">
        <v>114</v>
      </c>
      <c r="Z61" s="86" t="s">
        <v>114</v>
      </c>
      <c r="AA61" s="86" t="s">
        <v>114</v>
      </c>
      <c r="AB61" s="86" t="s">
        <v>114</v>
      </c>
      <c r="AC61" s="86" t="s">
        <v>114</v>
      </c>
      <c r="AD61" s="86" t="s">
        <v>114</v>
      </c>
      <c r="AE61" s="86" t="s">
        <v>114</v>
      </c>
      <c r="AF61" s="86" t="s">
        <v>114</v>
      </c>
      <c r="AG61" s="86" t="s">
        <v>114</v>
      </c>
      <c r="AH61" s="86" t="s">
        <v>114</v>
      </c>
      <c r="AI61" s="86" t="s">
        <v>114</v>
      </c>
      <c r="AJ61" s="86" t="s">
        <v>114</v>
      </c>
      <c r="AK61" s="86" t="s">
        <v>114</v>
      </c>
      <c r="AL61" s="86" t="s">
        <v>114</v>
      </c>
      <c r="AM61" s="86" t="s">
        <v>114</v>
      </c>
      <c r="AN61" s="86" t="s">
        <v>114</v>
      </c>
      <c r="AO61" s="86" t="s">
        <v>114</v>
      </c>
      <c r="AP61" s="86" t="s">
        <v>114</v>
      </c>
      <c r="AQ61" s="86" t="s">
        <v>114</v>
      </c>
      <c r="AR61" s="86" t="s">
        <v>114</v>
      </c>
      <c r="AS61" s="86" t="s">
        <v>114</v>
      </c>
      <c r="AT61" s="86" t="s">
        <v>114</v>
      </c>
      <c r="AU61" s="86" t="s">
        <v>114</v>
      </c>
      <c r="AV61" s="86" t="s">
        <v>114</v>
      </c>
      <c r="AW61" s="86" t="s">
        <v>114</v>
      </c>
      <c r="AX61" s="86" t="s">
        <v>114</v>
      </c>
      <c r="AY61" s="86" t="s">
        <v>114</v>
      </c>
      <c r="AZ61" s="86" t="s">
        <v>114</v>
      </c>
      <c r="BA61" s="86" t="s">
        <v>114</v>
      </c>
      <c r="BB61" s="8"/>
      <c r="BC61" s="2"/>
      <c r="BD61" s="8"/>
      <c r="BE61" s="8"/>
      <c r="BF61" s="2"/>
      <c r="BG61" s="8"/>
      <c r="BH61" s="8"/>
      <c r="BI61" s="2"/>
      <c r="BJ61" s="8"/>
      <c r="BK61" s="8"/>
      <c r="BL61" s="2"/>
    </row>
    <row r="62" spans="1:64" ht="3" customHeight="1" x14ac:dyDescent="0.2">
      <c r="A62" s="90"/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"/>
      <c r="BC62" s="2"/>
      <c r="BD62" s="8"/>
      <c r="BE62" s="8"/>
      <c r="BF62" s="2"/>
      <c r="BG62" s="8"/>
      <c r="BH62" s="8"/>
      <c r="BI62" s="2"/>
      <c r="BJ62" s="8"/>
      <c r="BK62" s="8"/>
      <c r="BL62" s="2"/>
    </row>
    <row r="63" spans="1:64" ht="3" customHeight="1" x14ac:dyDescent="0.2">
      <c r="A63" s="90"/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"/>
      <c r="BC63" s="2"/>
      <c r="BD63" s="8"/>
      <c r="BE63" s="8"/>
      <c r="BF63" s="2"/>
      <c r="BG63" s="8"/>
      <c r="BH63" s="8"/>
      <c r="BI63" s="2"/>
      <c r="BJ63" s="8"/>
      <c r="BK63" s="8"/>
      <c r="BL63" s="2"/>
    </row>
    <row r="64" spans="1:64" ht="3" customHeight="1" x14ac:dyDescent="0.2">
      <c r="A64" s="90"/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"/>
      <c r="BC64" s="2"/>
      <c r="BD64" s="8"/>
      <c r="BE64" s="8"/>
      <c r="BF64" s="2"/>
      <c r="BG64" s="8"/>
      <c r="BH64" s="8"/>
      <c r="BI64" s="2"/>
      <c r="BJ64" s="8"/>
      <c r="BK64" s="8"/>
      <c r="BL64" s="2"/>
    </row>
    <row r="65" spans="1:64" ht="3" customHeight="1" x14ac:dyDescent="0.2">
      <c r="A65" s="90"/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"/>
      <c r="BC65" s="2"/>
      <c r="BD65" s="8"/>
      <c r="BE65" s="8"/>
      <c r="BF65" s="2"/>
      <c r="BG65" s="8"/>
      <c r="BH65" s="8"/>
      <c r="BI65" s="2"/>
      <c r="BJ65" s="8"/>
      <c r="BK65" s="8"/>
      <c r="BL65" s="2"/>
    </row>
    <row r="66" spans="1:64" ht="3" customHeight="1" x14ac:dyDescent="0.2">
      <c r="A66" s="90"/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"/>
      <c r="BC66" s="2"/>
      <c r="BD66" s="8"/>
      <c r="BE66" s="8"/>
      <c r="BF66" s="2"/>
      <c r="BG66" s="8"/>
      <c r="BH66" s="8"/>
      <c r="BI66" s="2"/>
      <c r="BJ66" s="8"/>
      <c r="BK66" s="8"/>
      <c r="BL66" s="2"/>
    </row>
    <row r="67" spans="1:64" ht="13.5" hidden="1" customHeight="1" x14ac:dyDescent="0.2">
      <c r="A67" s="1"/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"/>
      <c r="BC67" s="2"/>
      <c r="BD67" s="8"/>
      <c r="BE67" s="8"/>
      <c r="BF67" s="2"/>
      <c r="BG67" s="8"/>
      <c r="BH67" s="8"/>
      <c r="BI67" s="2"/>
      <c r="BJ67" s="8"/>
      <c r="BK67" s="8"/>
      <c r="BL67" s="2"/>
    </row>
    <row r="68" spans="1:64" ht="13.5" hidden="1" customHeight="1" x14ac:dyDescent="0.2">
      <c r="A68" s="90" t="s">
        <v>210</v>
      </c>
      <c r="B68" s="86" t="s">
        <v>114</v>
      </c>
      <c r="C68" s="86" t="s">
        <v>114</v>
      </c>
      <c r="D68" s="86" t="s">
        <v>114</v>
      </c>
      <c r="E68" s="86" t="s">
        <v>114</v>
      </c>
      <c r="F68" s="86" t="s">
        <v>114</v>
      </c>
      <c r="G68" s="86" t="s">
        <v>114</v>
      </c>
      <c r="H68" s="86" t="s">
        <v>114</v>
      </c>
      <c r="I68" s="86" t="s">
        <v>114</v>
      </c>
      <c r="J68" s="86" t="s">
        <v>114</v>
      </c>
      <c r="K68" s="86" t="s">
        <v>114</v>
      </c>
      <c r="L68" s="86" t="s">
        <v>114</v>
      </c>
      <c r="M68" s="86" t="s">
        <v>114</v>
      </c>
      <c r="N68" s="86" t="s">
        <v>114</v>
      </c>
      <c r="O68" s="86" t="s">
        <v>114</v>
      </c>
      <c r="P68" s="86" t="s">
        <v>114</v>
      </c>
      <c r="Q68" s="86" t="s">
        <v>114</v>
      </c>
      <c r="R68" s="86" t="s">
        <v>114</v>
      </c>
      <c r="S68" s="86" t="s">
        <v>114</v>
      </c>
      <c r="T68" s="86" t="s">
        <v>114</v>
      </c>
      <c r="U68" s="86" t="s">
        <v>114</v>
      </c>
      <c r="V68" s="86" t="s">
        <v>114</v>
      </c>
      <c r="W68" s="86" t="s">
        <v>114</v>
      </c>
      <c r="X68" s="86" t="s">
        <v>114</v>
      </c>
      <c r="Y68" s="86" t="s">
        <v>114</v>
      </c>
      <c r="Z68" s="86" t="s">
        <v>114</v>
      </c>
      <c r="AA68" s="86" t="s">
        <v>114</v>
      </c>
      <c r="AB68" s="86" t="s">
        <v>114</v>
      </c>
      <c r="AC68" s="86" t="s">
        <v>114</v>
      </c>
      <c r="AD68" s="86" t="s">
        <v>114</v>
      </c>
      <c r="AE68" s="86" t="s">
        <v>114</v>
      </c>
      <c r="AF68" s="86" t="s">
        <v>114</v>
      </c>
      <c r="AG68" s="86" t="s">
        <v>114</v>
      </c>
      <c r="AH68" s="86" t="s">
        <v>114</v>
      </c>
      <c r="AI68" s="86" t="s">
        <v>114</v>
      </c>
      <c r="AJ68" s="86" t="s">
        <v>114</v>
      </c>
      <c r="AK68" s="86" t="s">
        <v>114</v>
      </c>
      <c r="AL68" s="86" t="s">
        <v>114</v>
      </c>
      <c r="AM68" s="86" t="s">
        <v>114</v>
      </c>
      <c r="AN68" s="86" t="s">
        <v>114</v>
      </c>
      <c r="AO68" s="86" t="s">
        <v>114</v>
      </c>
      <c r="AP68" s="86" t="s">
        <v>114</v>
      </c>
      <c r="AQ68" s="86" t="s">
        <v>114</v>
      </c>
      <c r="AR68" s="86" t="s">
        <v>114</v>
      </c>
      <c r="AS68" s="86" t="s">
        <v>114</v>
      </c>
      <c r="AT68" s="86" t="s">
        <v>114</v>
      </c>
      <c r="AU68" s="86" t="s">
        <v>114</v>
      </c>
      <c r="AV68" s="86" t="s">
        <v>114</v>
      </c>
      <c r="AW68" s="86" t="s">
        <v>114</v>
      </c>
      <c r="AX68" s="86" t="s">
        <v>114</v>
      </c>
      <c r="AY68" s="86" t="s">
        <v>114</v>
      </c>
      <c r="AZ68" s="86" t="s">
        <v>114</v>
      </c>
      <c r="BA68" s="86" t="s">
        <v>114</v>
      </c>
      <c r="BB68" s="8"/>
      <c r="BC68" s="2"/>
      <c r="BD68" s="8"/>
      <c r="BE68" s="8"/>
      <c r="BF68" s="2"/>
      <c r="BG68" s="8"/>
      <c r="BH68" s="8"/>
      <c r="BI68" s="2"/>
      <c r="BJ68" s="8"/>
      <c r="BK68" s="8"/>
      <c r="BL68" s="2"/>
    </row>
    <row r="69" spans="1:64" ht="13.5" hidden="1" customHeight="1" x14ac:dyDescent="0.2">
      <c r="A69" s="90"/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"/>
      <c r="BC69" s="2"/>
      <c r="BD69" s="8"/>
      <c r="BE69" s="8"/>
      <c r="BF69" s="2"/>
      <c r="BG69" s="8"/>
      <c r="BH69" s="8"/>
      <c r="BI69" s="2"/>
      <c r="BJ69" s="8"/>
      <c r="BK69" s="8"/>
      <c r="BL69" s="2"/>
    </row>
    <row r="70" spans="1:64" ht="13.5" hidden="1" customHeight="1" x14ac:dyDescent="0.2">
      <c r="A70" s="90"/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"/>
      <c r="BC70" s="2"/>
      <c r="BD70" s="8"/>
      <c r="BE70" s="8"/>
      <c r="BF70" s="2"/>
      <c r="BG70" s="8"/>
      <c r="BH70" s="8"/>
      <c r="BI70" s="2"/>
      <c r="BJ70" s="8"/>
      <c r="BK70" s="8"/>
      <c r="BL70" s="2"/>
    </row>
    <row r="71" spans="1:64" ht="13.5" hidden="1" customHeight="1" x14ac:dyDescent="0.2">
      <c r="A71" s="90"/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  <c r="AM71" s="86"/>
      <c r="AN71" s="86"/>
      <c r="AO71" s="86"/>
      <c r="AP71" s="86"/>
      <c r="AQ71" s="86"/>
      <c r="AR71" s="86"/>
      <c r="AS71" s="86"/>
      <c r="AT71" s="86"/>
      <c r="AU71" s="86"/>
      <c r="AV71" s="86"/>
      <c r="AW71" s="86"/>
      <c r="AX71" s="86"/>
      <c r="AY71" s="86"/>
      <c r="AZ71" s="86"/>
      <c r="BA71" s="86"/>
      <c r="BB71" s="8"/>
      <c r="BC71" s="2"/>
      <c r="BD71" s="8"/>
      <c r="BE71" s="8"/>
      <c r="BF71" s="2"/>
      <c r="BG71" s="8"/>
      <c r="BH71" s="8"/>
      <c r="BI71" s="2"/>
      <c r="BJ71" s="8"/>
      <c r="BK71" s="8"/>
      <c r="BL71" s="2"/>
    </row>
    <row r="72" spans="1:64" ht="13.5" hidden="1" customHeight="1" x14ac:dyDescent="0.2">
      <c r="A72" s="90"/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"/>
      <c r="BC72" s="2"/>
      <c r="BD72" s="8"/>
      <c r="BE72" s="8"/>
      <c r="BF72" s="2"/>
      <c r="BG72" s="8"/>
      <c r="BH72" s="8"/>
      <c r="BI72" s="2"/>
      <c r="BJ72" s="8"/>
      <c r="BK72" s="8"/>
      <c r="BL72" s="2"/>
    </row>
    <row r="73" spans="1:64" ht="13.5" hidden="1" customHeight="1" x14ac:dyDescent="0.2">
      <c r="A73" s="90"/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6"/>
      <c r="AN73" s="86"/>
      <c r="AO73" s="86"/>
      <c r="AP73" s="86"/>
      <c r="AQ73" s="86"/>
      <c r="AR73" s="86"/>
      <c r="AS73" s="86"/>
      <c r="AT73" s="86"/>
      <c r="AU73" s="86"/>
      <c r="AV73" s="86"/>
      <c r="AW73" s="86"/>
      <c r="AX73" s="86"/>
      <c r="AY73" s="86"/>
      <c r="AZ73" s="86"/>
      <c r="BA73" s="86"/>
      <c r="BB73" s="8"/>
      <c r="BC73" s="2"/>
      <c r="BD73" s="8"/>
      <c r="BE73" s="8"/>
      <c r="BF73" s="2"/>
      <c r="BG73" s="8"/>
      <c r="BH73" s="8"/>
      <c r="BI73" s="2"/>
      <c r="BJ73" s="8"/>
      <c r="BK73" s="8"/>
      <c r="BL73" s="2"/>
    </row>
    <row r="74" spans="1:64" ht="13.5" hidden="1" customHeight="1" x14ac:dyDescent="0.2">
      <c r="A74" s="1"/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"/>
      <c r="BC74" s="2"/>
      <c r="BD74" s="8"/>
      <c r="BE74" s="8"/>
      <c r="BF74" s="2"/>
      <c r="BG74" s="8"/>
      <c r="BH74" s="8"/>
      <c r="BI74" s="2"/>
      <c r="BJ74" s="8"/>
      <c r="BK74" s="8"/>
      <c r="BL74" s="2"/>
    </row>
    <row r="75" spans="1:64" ht="13.5" hidden="1" customHeight="1" x14ac:dyDescent="0.2">
      <c r="A75" s="90" t="s">
        <v>211</v>
      </c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  <c r="AM75" s="86"/>
      <c r="AN75" s="86"/>
      <c r="AO75" s="86"/>
      <c r="AP75" s="86"/>
      <c r="AQ75" s="86"/>
      <c r="AR75" s="86"/>
      <c r="AS75" s="86"/>
      <c r="AT75" s="86"/>
      <c r="AU75" s="86"/>
      <c r="AV75" s="86"/>
      <c r="AW75" s="86"/>
      <c r="AX75" s="86"/>
      <c r="AY75" s="86"/>
      <c r="AZ75" s="86"/>
      <c r="BA75" s="86"/>
      <c r="BB75" s="8"/>
      <c r="BC75" s="2"/>
      <c r="BD75" s="8"/>
      <c r="BE75" s="8"/>
      <c r="BF75" s="2"/>
      <c r="BG75" s="8"/>
      <c r="BH75" s="8"/>
      <c r="BI75" s="2"/>
      <c r="BJ75" s="8"/>
      <c r="BK75" s="8"/>
      <c r="BL75" s="2"/>
    </row>
    <row r="76" spans="1:64" ht="13.5" hidden="1" customHeight="1" x14ac:dyDescent="0.2">
      <c r="A76" s="90"/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/>
      <c r="AU76" s="86"/>
      <c r="AV76" s="86"/>
      <c r="AW76" s="86"/>
      <c r="AX76" s="86"/>
      <c r="AY76" s="86"/>
      <c r="AZ76" s="86"/>
      <c r="BA76" s="86"/>
      <c r="BB76" s="8"/>
      <c r="BC76" s="2"/>
      <c r="BD76" s="8"/>
      <c r="BE76" s="8"/>
      <c r="BF76" s="2"/>
      <c r="BG76" s="8"/>
      <c r="BH76" s="8"/>
      <c r="BI76" s="2"/>
      <c r="BJ76" s="8"/>
      <c r="BK76" s="8"/>
      <c r="BL76" s="2"/>
    </row>
    <row r="77" spans="1:64" ht="13.5" hidden="1" customHeight="1" x14ac:dyDescent="0.2">
      <c r="A77" s="90"/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6"/>
      <c r="AM77" s="86"/>
      <c r="AN77" s="86"/>
      <c r="AO77" s="86"/>
      <c r="AP77" s="86"/>
      <c r="AQ77" s="86"/>
      <c r="AR77" s="86"/>
      <c r="AS77" s="86"/>
      <c r="AT77" s="86"/>
      <c r="AU77" s="86"/>
      <c r="AV77" s="86"/>
      <c r="AW77" s="86"/>
      <c r="AX77" s="86"/>
      <c r="AY77" s="86"/>
      <c r="AZ77" s="86"/>
      <c r="BA77" s="86"/>
      <c r="BB77" s="8"/>
      <c r="BC77" s="2"/>
      <c r="BD77" s="8"/>
      <c r="BE77" s="8"/>
      <c r="BF77" s="2"/>
      <c r="BG77" s="8"/>
      <c r="BH77" s="8"/>
      <c r="BI77" s="2"/>
      <c r="BJ77" s="8"/>
      <c r="BK77" s="8"/>
      <c r="BL77" s="2"/>
    </row>
    <row r="78" spans="1:64" ht="13.5" hidden="1" customHeight="1" x14ac:dyDescent="0.2">
      <c r="A78" s="90"/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/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"/>
      <c r="BC78" s="2"/>
      <c r="BD78" s="8"/>
      <c r="BE78" s="8"/>
      <c r="BF78" s="2"/>
      <c r="BG78" s="8"/>
      <c r="BH78" s="8"/>
      <c r="BI78" s="2"/>
      <c r="BJ78" s="8"/>
      <c r="BK78" s="8"/>
      <c r="BL78" s="2"/>
    </row>
    <row r="79" spans="1:64" ht="13.5" hidden="1" customHeight="1" x14ac:dyDescent="0.2">
      <c r="A79" s="90"/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86"/>
      <c r="AO79" s="86"/>
      <c r="AP79" s="86"/>
      <c r="AQ79" s="86"/>
      <c r="AR79" s="86"/>
      <c r="AS79" s="86"/>
      <c r="AT79" s="86"/>
      <c r="AU79" s="86"/>
      <c r="AV79" s="86"/>
      <c r="AW79" s="86"/>
      <c r="AX79" s="86"/>
      <c r="AY79" s="86"/>
      <c r="AZ79" s="86"/>
      <c r="BA79" s="86"/>
      <c r="BB79" s="8"/>
      <c r="BC79" s="2"/>
      <c r="BD79" s="8"/>
      <c r="BE79" s="8"/>
      <c r="BF79" s="2"/>
      <c r="BG79" s="8"/>
      <c r="BH79" s="8"/>
      <c r="BI79" s="2"/>
      <c r="BJ79" s="8"/>
      <c r="BK79" s="8"/>
      <c r="BL79" s="2"/>
    </row>
    <row r="80" spans="1:64" ht="13.5" hidden="1" customHeight="1" x14ac:dyDescent="0.2">
      <c r="A80" s="90"/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86"/>
      <c r="AM80" s="86"/>
      <c r="AN80" s="86"/>
      <c r="AO80" s="86"/>
      <c r="AP80" s="86"/>
      <c r="AQ80" s="86"/>
      <c r="AR80" s="86"/>
      <c r="AS80" s="86"/>
      <c r="AT80" s="86"/>
      <c r="AU80" s="86"/>
      <c r="AV80" s="86"/>
      <c r="AW80" s="86"/>
      <c r="AX80" s="86"/>
      <c r="AY80" s="86"/>
      <c r="AZ80" s="86"/>
      <c r="BA80" s="86"/>
      <c r="BB80" s="8"/>
      <c r="BC80" s="2"/>
      <c r="BD80" s="8"/>
      <c r="BE80" s="8"/>
      <c r="BF80" s="2"/>
      <c r="BG80" s="8"/>
      <c r="BH80" s="8"/>
      <c r="BI80" s="2"/>
      <c r="BJ80" s="8"/>
      <c r="BK80" s="8"/>
      <c r="BL80" s="2"/>
    </row>
    <row r="81" spans="1:64" ht="13.5" hidden="1" customHeight="1" x14ac:dyDescent="0.2">
      <c r="A81" s="1"/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89"/>
      <c r="AO81" s="89"/>
      <c r="AP81" s="89"/>
      <c r="AQ81" s="89"/>
      <c r="AR81" s="89"/>
      <c r="AS81" s="89"/>
      <c r="AT81" s="89"/>
      <c r="AU81" s="89"/>
      <c r="AV81" s="89"/>
      <c r="AW81" s="89"/>
      <c r="AX81" s="89"/>
      <c r="AY81" s="89"/>
      <c r="AZ81" s="89"/>
      <c r="BA81" s="89"/>
      <c r="BB81" s="8"/>
      <c r="BC81" s="2"/>
      <c r="BD81" s="8"/>
      <c r="BE81" s="8"/>
      <c r="BF81" s="2"/>
      <c r="BG81" s="8"/>
      <c r="BH81" s="8"/>
      <c r="BI81" s="2"/>
      <c r="BJ81" s="8"/>
      <c r="BK81" s="8"/>
      <c r="BL81" s="2"/>
    </row>
    <row r="82" spans="1:64" ht="13.5" hidden="1" customHeight="1" x14ac:dyDescent="0.2">
      <c r="A82" s="90" t="s">
        <v>212</v>
      </c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L82" s="86"/>
      <c r="AM82" s="86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A82" s="86"/>
      <c r="BB82" s="8"/>
      <c r="BC82" s="2"/>
      <c r="BD82" s="8"/>
      <c r="BE82" s="8"/>
      <c r="BF82" s="2"/>
      <c r="BG82" s="8"/>
      <c r="BH82" s="8"/>
      <c r="BI82" s="2"/>
      <c r="BJ82" s="8"/>
      <c r="BK82" s="8"/>
      <c r="BL82" s="2"/>
    </row>
    <row r="83" spans="1:64" ht="13.5" hidden="1" customHeight="1" x14ac:dyDescent="0.2">
      <c r="A83" s="90"/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  <c r="AB83" s="86"/>
      <c r="AC83" s="86"/>
      <c r="AD83" s="86"/>
      <c r="AE83" s="86"/>
      <c r="AF83" s="86"/>
      <c r="AG83" s="86"/>
      <c r="AH83" s="86"/>
      <c r="AI83" s="86"/>
      <c r="AJ83" s="86"/>
      <c r="AK83" s="86"/>
      <c r="AL83" s="86"/>
      <c r="AM83" s="86"/>
      <c r="AN83" s="86"/>
      <c r="AO83" s="86"/>
      <c r="AP83" s="86"/>
      <c r="AQ83" s="86"/>
      <c r="AR83" s="86"/>
      <c r="AS83" s="86"/>
      <c r="AT83" s="86"/>
      <c r="AU83" s="86"/>
      <c r="AV83" s="86"/>
      <c r="AW83" s="86"/>
      <c r="AX83" s="86"/>
      <c r="AY83" s="86"/>
      <c r="AZ83" s="86"/>
      <c r="BA83" s="86"/>
      <c r="BB83" s="8"/>
      <c r="BC83" s="2"/>
      <c r="BD83" s="8"/>
      <c r="BE83" s="8"/>
      <c r="BF83" s="2"/>
      <c r="BG83" s="8"/>
      <c r="BH83" s="8"/>
      <c r="BI83" s="2"/>
      <c r="BJ83" s="8"/>
      <c r="BK83" s="8"/>
      <c r="BL83" s="2"/>
    </row>
    <row r="84" spans="1:64" ht="13.5" hidden="1" customHeight="1" x14ac:dyDescent="0.2">
      <c r="A84" s="90"/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  <c r="AM84" s="86"/>
      <c r="AN84" s="86"/>
      <c r="AO84" s="86"/>
      <c r="AP84" s="86"/>
      <c r="AQ84" s="86"/>
      <c r="AR84" s="86"/>
      <c r="AS84" s="86"/>
      <c r="AT84" s="86"/>
      <c r="AU84" s="86"/>
      <c r="AV84" s="86"/>
      <c r="AW84" s="86"/>
      <c r="AX84" s="86"/>
      <c r="AY84" s="86"/>
      <c r="AZ84" s="86"/>
      <c r="BA84" s="86"/>
      <c r="BB84" s="8"/>
      <c r="BC84" s="2"/>
      <c r="BD84" s="8"/>
      <c r="BE84" s="8"/>
      <c r="BF84" s="2"/>
      <c r="BG84" s="8"/>
      <c r="BH84" s="8"/>
      <c r="BI84" s="2"/>
      <c r="BJ84" s="8"/>
      <c r="BK84" s="8"/>
      <c r="BL84" s="2"/>
    </row>
    <row r="85" spans="1:64" ht="13.5" hidden="1" customHeight="1" x14ac:dyDescent="0.2">
      <c r="A85" s="90"/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86"/>
      <c r="AI85" s="86"/>
      <c r="AJ85" s="86"/>
      <c r="AK85" s="86"/>
      <c r="AL85" s="86"/>
      <c r="AM85" s="86"/>
      <c r="AN85" s="86"/>
      <c r="AO85" s="86"/>
      <c r="AP85" s="86"/>
      <c r="AQ85" s="86"/>
      <c r="AR85" s="86"/>
      <c r="AS85" s="86"/>
      <c r="AT85" s="86"/>
      <c r="AU85" s="86"/>
      <c r="AV85" s="86"/>
      <c r="AW85" s="86"/>
      <c r="AX85" s="86"/>
      <c r="AY85" s="86"/>
      <c r="AZ85" s="86"/>
      <c r="BA85" s="86"/>
      <c r="BB85" s="8"/>
      <c r="BC85" s="2"/>
      <c r="BD85" s="8"/>
      <c r="BE85" s="8"/>
      <c r="BF85" s="2"/>
      <c r="BG85" s="8"/>
      <c r="BH85" s="8"/>
      <c r="BI85" s="2"/>
      <c r="BJ85" s="8"/>
      <c r="BK85" s="8"/>
      <c r="BL85" s="2"/>
    </row>
    <row r="86" spans="1:64" ht="13.5" hidden="1" customHeight="1" x14ac:dyDescent="0.2">
      <c r="A86" s="90"/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86"/>
      <c r="AI86" s="86"/>
      <c r="AJ86" s="86"/>
      <c r="AK86" s="86"/>
      <c r="AL86" s="86"/>
      <c r="AM86" s="86"/>
      <c r="AN86" s="86"/>
      <c r="AO86" s="86"/>
      <c r="AP86" s="86"/>
      <c r="AQ86" s="86"/>
      <c r="AR86" s="86"/>
      <c r="AS86" s="86"/>
      <c r="AT86" s="86"/>
      <c r="AU86" s="86"/>
      <c r="AV86" s="86"/>
      <c r="AW86" s="86"/>
      <c r="AX86" s="86"/>
      <c r="AY86" s="86"/>
      <c r="AZ86" s="86"/>
      <c r="BA86" s="86"/>
      <c r="BB86" s="8"/>
      <c r="BC86" s="2"/>
      <c r="BD86" s="8"/>
      <c r="BE86" s="8"/>
      <c r="BF86" s="2"/>
      <c r="BG86" s="8"/>
      <c r="BH86" s="8"/>
      <c r="BI86" s="2"/>
      <c r="BJ86" s="8"/>
      <c r="BK86" s="8"/>
      <c r="BL86" s="2"/>
    </row>
    <row r="87" spans="1:64" ht="13.5" hidden="1" customHeight="1" x14ac:dyDescent="0.2">
      <c r="A87" s="90"/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86"/>
      <c r="AM87" s="86"/>
      <c r="AN87" s="86"/>
      <c r="AO87" s="86"/>
      <c r="AP87" s="86"/>
      <c r="AQ87" s="86"/>
      <c r="AR87" s="86"/>
      <c r="AS87" s="86"/>
      <c r="AT87" s="86"/>
      <c r="AU87" s="86"/>
      <c r="AV87" s="86"/>
      <c r="AW87" s="86"/>
      <c r="AX87" s="86"/>
      <c r="AY87" s="86"/>
      <c r="AZ87" s="86"/>
      <c r="BA87" s="86"/>
      <c r="BB87" s="8"/>
      <c r="BC87" s="2"/>
      <c r="BD87" s="8"/>
      <c r="BE87" s="8"/>
      <c r="BF87" s="2"/>
      <c r="BG87" s="8"/>
      <c r="BH87" s="8"/>
      <c r="BI87" s="2"/>
      <c r="BJ87" s="8"/>
      <c r="BK87" s="8"/>
      <c r="BL87" s="2"/>
    </row>
    <row r="88" spans="1:64" ht="13.5" hidden="1" customHeight="1" x14ac:dyDescent="0.2">
      <c r="A88" s="1"/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89"/>
      <c r="AI88" s="89"/>
      <c r="AJ88" s="89"/>
      <c r="AK88" s="89"/>
      <c r="AL88" s="89"/>
      <c r="AM88" s="89"/>
      <c r="AN88" s="89"/>
      <c r="AO88" s="89"/>
      <c r="AP88" s="89"/>
      <c r="AQ88" s="89"/>
      <c r="AR88" s="89"/>
      <c r="AS88" s="89"/>
      <c r="AT88" s="89"/>
      <c r="AU88" s="89"/>
      <c r="AV88" s="89"/>
      <c r="AW88" s="89"/>
      <c r="AX88" s="89"/>
      <c r="AY88" s="89"/>
      <c r="AZ88" s="89"/>
      <c r="BA88" s="89"/>
      <c r="BB88" s="8"/>
      <c r="BC88" s="2"/>
      <c r="BD88" s="8"/>
      <c r="BE88" s="8"/>
      <c r="BF88" s="2"/>
      <c r="BG88" s="8"/>
      <c r="BH88" s="8"/>
      <c r="BI88" s="2"/>
      <c r="BJ88" s="8"/>
      <c r="BK88" s="8"/>
      <c r="BL88" s="2"/>
    </row>
    <row r="89" spans="1:64" ht="13.5" hidden="1" customHeight="1" x14ac:dyDescent="0.2">
      <c r="A89" s="90" t="s">
        <v>213</v>
      </c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86"/>
      <c r="AI89" s="86"/>
      <c r="AJ89" s="86"/>
      <c r="AK89" s="86"/>
      <c r="AL89" s="86"/>
      <c r="AM89" s="86"/>
      <c r="AN89" s="86"/>
      <c r="AO89" s="86"/>
      <c r="AP89" s="86"/>
      <c r="AQ89" s="86"/>
      <c r="AR89" s="86"/>
      <c r="AS89" s="86"/>
      <c r="AT89" s="86"/>
      <c r="AU89" s="86"/>
      <c r="AV89" s="86"/>
      <c r="AW89" s="86"/>
      <c r="AX89" s="86"/>
      <c r="AY89" s="86"/>
      <c r="AZ89" s="86"/>
      <c r="BA89" s="86"/>
      <c r="BB89" s="8"/>
      <c r="BC89" s="2"/>
      <c r="BD89" s="8"/>
      <c r="BE89" s="8"/>
      <c r="BF89" s="2"/>
      <c r="BG89" s="8"/>
      <c r="BH89" s="8"/>
      <c r="BI89" s="2"/>
      <c r="BJ89" s="8"/>
      <c r="BK89" s="8"/>
      <c r="BL89" s="2"/>
    </row>
    <row r="90" spans="1:64" ht="13.5" hidden="1" customHeight="1" x14ac:dyDescent="0.2">
      <c r="A90" s="90"/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86"/>
      <c r="AK90" s="86"/>
      <c r="AL90" s="86"/>
      <c r="AM90" s="86"/>
      <c r="AN90" s="86"/>
      <c r="AO90" s="86"/>
      <c r="AP90" s="86"/>
      <c r="AQ90" s="86"/>
      <c r="AR90" s="86"/>
      <c r="AS90" s="86"/>
      <c r="AT90" s="86"/>
      <c r="AU90" s="86"/>
      <c r="AV90" s="86"/>
      <c r="AW90" s="86"/>
      <c r="AX90" s="86"/>
      <c r="AY90" s="86"/>
      <c r="AZ90" s="86"/>
      <c r="BA90" s="86"/>
      <c r="BB90" s="8"/>
      <c r="BC90" s="2"/>
      <c r="BD90" s="8"/>
      <c r="BE90" s="8"/>
      <c r="BF90" s="2"/>
      <c r="BG90" s="8"/>
      <c r="BH90" s="8"/>
      <c r="BI90" s="2"/>
      <c r="BJ90" s="8"/>
      <c r="BK90" s="8"/>
      <c r="BL90" s="2"/>
    </row>
    <row r="91" spans="1:64" ht="13.5" hidden="1" customHeight="1" x14ac:dyDescent="0.2">
      <c r="A91" s="90"/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  <c r="AA91" s="86"/>
      <c r="AB91" s="86"/>
      <c r="AC91" s="86"/>
      <c r="AD91" s="86"/>
      <c r="AE91" s="86"/>
      <c r="AF91" s="86"/>
      <c r="AG91" s="86"/>
      <c r="AH91" s="86"/>
      <c r="AI91" s="86"/>
      <c r="AJ91" s="86"/>
      <c r="AK91" s="86"/>
      <c r="AL91" s="86"/>
      <c r="AM91" s="86"/>
      <c r="AN91" s="86"/>
      <c r="AO91" s="86"/>
      <c r="AP91" s="86"/>
      <c r="AQ91" s="86"/>
      <c r="AR91" s="86"/>
      <c r="AS91" s="86"/>
      <c r="AT91" s="86"/>
      <c r="AU91" s="86"/>
      <c r="AV91" s="86"/>
      <c r="AW91" s="86"/>
      <c r="AX91" s="86"/>
      <c r="AY91" s="86"/>
      <c r="AZ91" s="86"/>
      <c r="BA91" s="86"/>
      <c r="BB91" s="8"/>
      <c r="BC91" s="2"/>
      <c r="BD91" s="8"/>
      <c r="BE91" s="8"/>
      <c r="BF91" s="2"/>
      <c r="BG91" s="8"/>
      <c r="BH91" s="8"/>
      <c r="BI91" s="2"/>
      <c r="BJ91" s="8"/>
      <c r="BK91" s="8"/>
      <c r="BL91" s="2"/>
    </row>
    <row r="92" spans="1:64" ht="13.5" hidden="1" customHeight="1" x14ac:dyDescent="0.2">
      <c r="A92" s="90"/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6"/>
      <c r="AH92" s="86"/>
      <c r="AI92" s="86"/>
      <c r="AJ92" s="86"/>
      <c r="AK92" s="86"/>
      <c r="AL92" s="86"/>
      <c r="AM92" s="86"/>
      <c r="AN92" s="86"/>
      <c r="AO92" s="86"/>
      <c r="AP92" s="86"/>
      <c r="AQ92" s="86"/>
      <c r="AR92" s="86"/>
      <c r="AS92" s="86"/>
      <c r="AT92" s="86"/>
      <c r="AU92" s="86"/>
      <c r="AV92" s="86"/>
      <c r="AW92" s="86"/>
      <c r="AX92" s="86"/>
      <c r="AY92" s="86"/>
      <c r="AZ92" s="86"/>
      <c r="BA92" s="86"/>
      <c r="BB92" s="8"/>
      <c r="BC92" s="2"/>
      <c r="BD92" s="8"/>
      <c r="BE92" s="8"/>
      <c r="BF92" s="2"/>
      <c r="BG92" s="8"/>
      <c r="BH92" s="8"/>
      <c r="BI92" s="2"/>
      <c r="BJ92" s="8"/>
      <c r="BK92" s="8"/>
      <c r="BL92" s="2"/>
    </row>
    <row r="93" spans="1:64" ht="13.5" hidden="1" customHeight="1" x14ac:dyDescent="0.2">
      <c r="A93" s="90"/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  <c r="AM93" s="86"/>
      <c r="AN93" s="86"/>
      <c r="AO93" s="86"/>
      <c r="AP93" s="86"/>
      <c r="AQ93" s="86"/>
      <c r="AR93" s="86"/>
      <c r="AS93" s="86"/>
      <c r="AT93" s="86"/>
      <c r="AU93" s="86"/>
      <c r="AV93" s="86"/>
      <c r="AW93" s="86"/>
      <c r="AX93" s="86"/>
      <c r="AY93" s="86"/>
      <c r="AZ93" s="86"/>
      <c r="BA93" s="86"/>
      <c r="BB93" s="8"/>
      <c r="BC93" s="2"/>
      <c r="BD93" s="8"/>
      <c r="BE93" s="8"/>
      <c r="BF93" s="2"/>
      <c r="BG93" s="8"/>
      <c r="BH93" s="8"/>
      <c r="BI93" s="2"/>
      <c r="BJ93" s="8"/>
      <c r="BK93" s="8"/>
      <c r="BL93" s="2"/>
    </row>
    <row r="94" spans="1:64" ht="13.5" hidden="1" customHeight="1" x14ac:dyDescent="0.2">
      <c r="A94" s="90"/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6"/>
      <c r="AH94" s="86"/>
      <c r="AI94" s="86"/>
      <c r="AJ94" s="86"/>
      <c r="AK94" s="86"/>
      <c r="AL94" s="86"/>
      <c r="AM94" s="86"/>
      <c r="AN94" s="86"/>
      <c r="AO94" s="86"/>
      <c r="AP94" s="86"/>
      <c r="AQ94" s="86"/>
      <c r="AR94" s="86"/>
      <c r="AS94" s="86"/>
      <c r="AT94" s="86"/>
      <c r="AU94" s="86"/>
      <c r="AV94" s="86"/>
      <c r="AW94" s="86"/>
      <c r="AX94" s="86"/>
      <c r="AY94" s="86"/>
      <c r="AZ94" s="86"/>
      <c r="BA94" s="86"/>
      <c r="BB94" s="8"/>
      <c r="BC94" s="2"/>
      <c r="BD94" s="8"/>
      <c r="BE94" s="8"/>
      <c r="BF94" s="2"/>
      <c r="BG94" s="8"/>
      <c r="BH94" s="8"/>
      <c r="BI94" s="2"/>
      <c r="BJ94" s="8"/>
      <c r="BK94" s="8"/>
      <c r="BL94" s="2"/>
    </row>
    <row r="95" spans="1:64" ht="13.5" hidden="1" customHeight="1" x14ac:dyDescent="0.2">
      <c r="A95" s="1"/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89"/>
      <c r="AJ95" s="89"/>
      <c r="AK95" s="89"/>
      <c r="AL95" s="89"/>
      <c r="AM95" s="89"/>
      <c r="AN95" s="89"/>
      <c r="AO95" s="89"/>
      <c r="AP95" s="89"/>
      <c r="AQ95" s="89"/>
      <c r="AR95" s="89"/>
      <c r="AS95" s="89"/>
      <c r="AT95" s="89"/>
      <c r="AU95" s="89"/>
      <c r="AV95" s="89"/>
      <c r="AW95" s="89"/>
      <c r="AX95" s="89"/>
      <c r="AY95" s="89"/>
      <c r="AZ95" s="89"/>
      <c r="BA95" s="89"/>
      <c r="BB95" s="8"/>
      <c r="BC95" s="2"/>
      <c r="BD95" s="8"/>
      <c r="BE95" s="8"/>
      <c r="BF95" s="2"/>
      <c r="BG95" s="8"/>
      <c r="BH95" s="8"/>
      <c r="BI95" s="2"/>
      <c r="BJ95" s="8"/>
      <c r="BK95" s="8"/>
      <c r="BL95" s="2"/>
    </row>
    <row r="96" spans="1:64" ht="13.5" hidden="1" customHeight="1" x14ac:dyDescent="0.2">
      <c r="A96" s="90" t="s">
        <v>214</v>
      </c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86"/>
      <c r="AI96" s="86"/>
      <c r="AJ96" s="86"/>
      <c r="AK96" s="86"/>
      <c r="AL96" s="86"/>
      <c r="AM96" s="86"/>
      <c r="AN96" s="86"/>
      <c r="AO96" s="86"/>
      <c r="AP96" s="86"/>
      <c r="AQ96" s="86"/>
      <c r="AR96" s="86"/>
      <c r="AS96" s="86"/>
      <c r="AT96" s="86"/>
      <c r="AU96" s="86"/>
      <c r="AV96" s="86"/>
      <c r="AW96" s="86"/>
      <c r="AX96" s="86"/>
      <c r="AY96" s="86"/>
      <c r="AZ96" s="86"/>
      <c r="BA96" s="86"/>
      <c r="BB96" s="8"/>
      <c r="BC96" s="2"/>
      <c r="BD96" s="8"/>
      <c r="BE96" s="8"/>
      <c r="BF96" s="2"/>
      <c r="BG96" s="8"/>
      <c r="BH96" s="8"/>
      <c r="BI96" s="2"/>
      <c r="BJ96" s="8"/>
      <c r="BK96" s="8"/>
      <c r="BL96" s="2"/>
    </row>
    <row r="97" spans="1:64" ht="13.5" hidden="1" customHeight="1" x14ac:dyDescent="0.2">
      <c r="A97" s="90"/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  <c r="AM97" s="86"/>
      <c r="AN97" s="86"/>
      <c r="AO97" s="86"/>
      <c r="AP97" s="86"/>
      <c r="AQ97" s="86"/>
      <c r="AR97" s="86"/>
      <c r="AS97" s="86"/>
      <c r="AT97" s="86"/>
      <c r="AU97" s="86"/>
      <c r="AV97" s="86"/>
      <c r="AW97" s="86"/>
      <c r="AX97" s="86"/>
      <c r="AY97" s="86"/>
      <c r="AZ97" s="86"/>
      <c r="BA97" s="86"/>
      <c r="BB97" s="8"/>
      <c r="BC97" s="2"/>
      <c r="BD97" s="8"/>
      <c r="BE97" s="8"/>
      <c r="BF97" s="2"/>
      <c r="BG97" s="8"/>
      <c r="BH97" s="8"/>
      <c r="BI97" s="2"/>
      <c r="BJ97" s="8"/>
      <c r="BK97" s="8"/>
      <c r="BL97" s="2"/>
    </row>
    <row r="98" spans="1:64" ht="13.5" hidden="1" customHeight="1" x14ac:dyDescent="0.2">
      <c r="A98" s="90"/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6"/>
      <c r="AK98" s="86"/>
      <c r="AL98" s="86"/>
      <c r="AM98" s="86"/>
      <c r="AN98" s="86"/>
      <c r="AO98" s="86"/>
      <c r="AP98" s="86"/>
      <c r="AQ98" s="86"/>
      <c r="AR98" s="86"/>
      <c r="AS98" s="86"/>
      <c r="AT98" s="86"/>
      <c r="AU98" s="86"/>
      <c r="AV98" s="86"/>
      <c r="AW98" s="86"/>
      <c r="AX98" s="86"/>
      <c r="AY98" s="86"/>
      <c r="AZ98" s="86"/>
      <c r="BA98" s="86"/>
      <c r="BB98" s="8"/>
      <c r="BC98" s="2"/>
      <c r="BD98" s="8"/>
      <c r="BE98" s="8"/>
      <c r="BF98" s="2"/>
      <c r="BG98" s="8"/>
      <c r="BH98" s="8"/>
      <c r="BI98" s="2"/>
      <c r="BJ98" s="8"/>
      <c r="BK98" s="8"/>
      <c r="BL98" s="2"/>
    </row>
    <row r="99" spans="1:64" ht="13.5" hidden="1" customHeight="1" x14ac:dyDescent="0.2">
      <c r="A99" s="90"/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86"/>
      <c r="AD99" s="86"/>
      <c r="AE99" s="86"/>
      <c r="AF99" s="86"/>
      <c r="AG99" s="86"/>
      <c r="AH99" s="86"/>
      <c r="AI99" s="86"/>
      <c r="AJ99" s="86"/>
      <c r="AK99" s="86"/>
      <c r="AL99" s="86"/>
      <c r="AM99" s="86"/>
      <c r="AN99" s="86"/>
      <c r="AO99" s="86"/>
      <c r="AP99" s="86"/>
      <c r="AQ99" s="86"/>
      <c r="AR99" s="86"/>
      <c r="AS99" s="86"/>
      <c r="AT99" s="86"/>
      <c r="AU99" s="86"/>
      <c r="AV99" s="86"/>
      <c r="AW99" s="86"/>
      <c r="AX99" s="86"/>
      <c r="AY99" s="86"/>
      <c r="AZ99" s="86"/>
      <c r="BA99" s="86"/>
      <c r="BB99" s="8"/>
      <c r="BC99" s="2"/>
      <c r="BD99" s="8"/>
      <c r="BE99" s="8"/>
      <c r="BF99" s="2"/>
      <c r="BG99" s="8"/>
      <c r="BH99" s="8"/>
      <c r="BI99" s="2"/>
      <c r="BJ99" s="8"/>
      <c r="BK99" s="8"/>
      <c r="BL99" s="2"/>
    </row>
    <row r="100" spans="1:64" ht="13.5" hidden="1" customHeight="1" x14ac:dyDescent="0.2">
      <c r="A100" s="90"/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6"/>
      <c r="AH100" s="86"/>
      <c r="AI100" s="86"/>
      <c r="AJ100" s="86"/>
      <c r="AK100" s="86"/>
      <c r="AL100" s="86"/>
      <c r="AM100" s="86"/>
      <c r="AN100" s="86"/>
      <c r="AO100" s="86"/>
      <c r="AP100" s="86"/>
      <c r="AQ100" s="86"/>
      <c r="AR100" s="86"/>
      <c r="AS100" s="86"/>
      <c r="AT100" s="86"/>
      <c r="AU100" s="86"/>
      <c r="AV100" s="86"/>
      <c r="AW100" s="86"/>
      <c r="AX100" s="86"/>
      <c r="AY100" s="86"/>
      <c r="AZ100" s="86"/>
      <c r="BA100" s="86"/>
      <c r="BB100" s="8"/>
      <c r="BC100" s="2"/>
      <c r="BD100" s="8"/>
      <c r="BE100" s="8"/>
      <c r="BF100" s="2"/>
      <c r="BG100" s="8"/>
      <c r="BH100" s="8"/>
      <c r="BI100" s="2"/>
      <c r="BJ100" s="8"/>
      <c r="BK100" s="8"/>
      <c r="BL100" s="2"/>
    </row>
    <row r="101" spans="1:64" ht="13.5" hidden="1" customHeight="1" x14ac:dyDescent="0.2">
      <c r="A101" s="90"/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86"/>
      <c r="W101" s="86"/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H101" s="86"/>
      <c r="AI101" s="86"/>
      <c r="AJ101" s="86"/>
      <c r="AK101" s="86"/>
      <c r="AL101" s="86"/>
      <c r="AM101" s="86"/>
      <c r="AN101" s="86"/>
      <c r="AO101" s="86"/>
      <c r="AP101" s="86"/>
      <c r="AQ101" s="86"/>
      <c r="AR101" s="86"/>
      <c r="AS101" s="86"/>
      <c r="AT101" s="86"/>
      <c r="AU101" s="86"/>
      <c r="AV101" s="86"/>
      <c r="AW101" s="86"/>
      <c r="AX101" s="86"/>
      <c r="AY101" s="86"/>
      <c r="AZ101" s="86"/>
      <c r="BA101" s="86"/>
      <c r="BB101" s="8"/>
      <c r="BC101" s="2"/>
      <c r="BD101" s="8"/>
      <c r="BE101" s="8"/>
      <c r="BF101" s="2"/>
      <c r="BG101" s="8"/>
      <c r="BH101" s="8"/>
      <c r="BI101" s="2"/>
      <c r="BJ101" s="8"/>
      <c r="BK101" s="8"/>
      <c r="BL101" s="2"/>
    </row>
    <row r="102" spans="1:64" ht="13.5" hidden="1" customHeight="1" x14ac:dyDescent="0.2">
      <c r="A102" s="1"/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89"/>
      <c r="AC102" s="89"/>
      <c r="AD102" s="89"/>
      <c r="AE102" s="89"/>
      <c r="AF102" s="89"/>
      <c r="AG102" s="89"/>
      <c r="AH102" s="89"/>
      <c r="AI102" s="89"/>
      <c r="AJ102" s="89"/>
      <c r="AK102" s="89"/>
      <c r="AL102" s="89"/>
      <c r="AM102" s="89"/>
      <c r="AN102" s="89"/>
      <c r="AO102" s="89"/>
      <c r="AP102" s="89"/>
      <c r="AQ102" s="89"/>
      <c r="AR102" s="89"/>
      <c r="AS102" s="89"/>
      <c r="AT102" s="89"/>
      <c r="AU102" s="89"/>
      <c r="AV102" s="89"/>
      <c r="AW102" s="89"/>
      <c r="AX102" s="89"/>
      <c r="AY102" s="89"/>
      <c r="AZ102" s="89"/>
      <c r="BA102" s="89"/>
      <c r="BB102" s="8"/>
      <c r="BC102" s="2"/>
      <c r="BD102" s="8"/>
      <c r="BE102" s="8"/>
      <c r="BF102" s="2"/>
      <c r="BG102" s="8"/>
      <c r="BH102" s="8"/>
      <c r="BI102" s="2"/>
      <c r="BJ102" s="8"/>
      <c r="BK102" s="8"/>
      <c r="BL102" s="2"/>
    </row>
    <row r="103" spans="1:64" ht="13.5" hidden="1" customHeight="1" x14ac:dyDescent="0.2">
      <c r="A103" s="90" t="s">
        <v>215</v>
      </c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6"/>
      <c r="AD103" s="86"/>
      <c r="AE103" s="86"/>
      <c r="AF103" s="86"/>
      <c r="AG103" s="86"/>
      <c r="AH103" s="86"/>
      <c r="AI103" s="86"/>
      <c r="AJ103" s="86"/>
      <c r="AK103" s="86"/>
      <c r="AL103" s="86"/>
      <c r="AM103" s="86"/>
      <c r="AN103" s="86"/>
      <c r="AO103" s="86"/>
      <c r="AP103" s="86"/>
      <c r="AQ103" s="86"/>
      <c r="AR103" s="86"/>
      <c r="AS103" s="86"/>
      <c r="AT103" s="86"/>
      <c r="AU103" s="86"/>
      <c r="AV103" s="86"/>
      <c r="AW103" s="86"/>
      <c r="AX103" s="86"/>
      <c r="AY103" s="86"/>
      <c r="AZ103" s="86"/>
      <c r="BA103" s="86"/>
      <c r="BB103" s="8"/>
      <c r="BC103" s="2"/>
      <c r="BD103" s="8"/>
      <c r="BE103" s="8"/>
      <c r="BF103" s="2"/>
      <c r="BG103" s="8"/>
      <c r="BH103" s="8"/>
      <c r="BI103" s="2"/>
      <c r="BJ103" s="8"/>
      <c r="BK103" s="8"/>
      <c r="BL103" s="2"/>
    </row>
    <row r="104" spans="1:64" ht="13.5" hidden="1" customHeight="1" x14ac:dyDescent="0.2">
      <c r="A104" s="90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  <c r="AH104" s="86"/>
      <c r="AI104" s="86"/>
      <c r="AJ104" s="86"/>
      <c r="AK104" s="86"/>
      <c r="AL104" s="86"/>
      <c r="AM104" s="86"/>
      <c r="AN104" s="86"/>
      <c r="AO104" s="86"/>
      <c r="AP104" s="86"/>
      <c r="AQ104" s="86"/>
      <c r="AR104" s="86"/>
      <c r="AS104" s="86"/>
      <c r="AT104" s="86"/>
      <c r="AU104" s="86"/>
      <c r="AV104" s="86"/>
      <c r="AW104" s="86"/>
      <c r="AX104" s="86"/>
      <c r="AY104" s="86"/>
      <c r="AZ104" s="86"/>
      <c r="BA104" s="86"/>
      <c r="BB104" s="8"/>
      <c r="BC104" s="2"/>
      <c r="BD104" s="8"/>
      <c r="BE104" s="8"/>
      <c r="BF104" s="2"/>
      <c r="BG104" s="8"/>
      <c r="BH104" s="8"/>
      <c r="BI104" s="2"/>
      <c r="BJ104" s="8"/>
      <c r="BK104" s="8"/>
      <c r="BL104" s="2"/>
    </row>
    <row r="105" spans="1:64" ht="13.5" hidden="1" customHeight="1" x14ac:dyDescent="0.2">
      <c r="A105" s="90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6"/>
      <c r="AL105" s="86"/>
      <c r="AM105" s="86"/>
      <c r="AN105" s="86"/>
      <c r="AO105" s="86"/>
      <c r="AP105" s="86"/>
      <c r="AQ105" s="86"/>
      <c r="AR105" s="86"/>
      <c r="AS105" s="86"/>
      <c r="AT105" s="86"/>
      <c r="AU105" s="86"/>
      <c r="AV105" s="86"/>
      <c r="AW105" s="86"/>
      <c r="AX105" s="86"/>
      <c r="AY105" s="86"/>
      <c r="AZ105" s="86"/>
      <c r="BA105" s="86"/>
      <c r="BB105" s="8"/>
      <c r="BC105" s="2"/>
      <c r="BD105" s="8"/>
      <c r="BE105" s="8"/>
      <c r="BF105" s="2"/>
      <c r="BG105" s="8"/>
      <c r="BH105" s="8"/>
      <c r="BI105" s="2"/>
      <c r="BJ105" s="8"/>
      <c r="BK105" s="8"/>
      <c r="BL105" s="2"/>
    </row>
    <row r="106" spans="1:64" ht="13.5" hidden="1" customHeight="1" x14ac:dyDescent="0.2">
      <c r="A106" s="90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86"/>
      <c r="AI106" s="86"/>
      <c r="AJ106" s="86"/>
      <c r="AK106" s="86"/>
      <c r="AL106" s="86"/>
      <c r="AM106" s="86"/>
      <c r="AN106" s="86"/>
      <c r="AO106" s="86"/>
      <c r="AP106" s="86"/>
      <c r="AQ106" s="86"/>
      <c r="AR106" s="86"/>
      <c r="AS106" s="86"/>
      <c r="AT106" s="86"/>
      <c r="AU106" s="86"/>
      <c r="AV106" s="86"/>
      <c r="AW106" s="86"/>
      <c r="AX106" s="86"/>
      <c r="AY106" s="86"/>
      <c r="AZ106" s="86"/>
      <c r="BA106" s="86"/>
      <c r="BB106" s="8"/>
      <c r="BC106" s="2"/>
      <c r="BD106" s="8"/>
      <c r="BE106" s="8"/>
      <c r="BF106" s="2"/>
      <c r="BG106" s="8"/>
      <c r="BH106" s="8"/>
      <c r="BI106" s="2"/>
      <c r="BJ106" s="8"/>
      <c r="BK106" s="8"/>
      <c r="BL106" s="2"/>
    </row>
    <row r="107" spans="1:64" ht="13.5" hidden="1" customHeight="1" x14ac:dyDescent="0.2">
      <c r="A107" s="90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  <c r="AC107" s="86"/>
      <c r="AD107" s="86"/>
      <c r="AE107" s="86"/>
      <c r="AF107" s="86"/>
      <c r="AG107" s="86"/>
      <c r="AH107" s="86"/>
      <c r="AI107" s="86"/>
      <c r="AJ107" s="86"/>
      <c r="AK107" s="86"/>
      <c r="AL107" s="86"/>
      <c r="AM107" s="86"/>
      <c r="AN107" s="86"/>
      <c r="AO107" s="86"/>
      <c r="AP107" s="86"/>
      <c r="AQ107" s="86"/>
      <c r="AR107" s="86"/>
      <c r="AS107" s="86"/>
      <c r="AT107" s="86"/>
      <c r="AU107" s="86"/>
      <c r="AV107" s="86"/>
      <c r="AW107" s="86"/>
      <c r="AX107" s="86"/>
      <c r="AY107" s="86"/>
      <c r="AZ107" s="86"/>
      <c r="BA107" s="86"/>
      <c r="BB107" s="8"/>
      <c r="BC107" s="2"/>
      <c r="BD107" s="8"/>
      <c r="BE107" s="8"/>
      <c r="BF107" s="2"/>
      <c r="BG107" s="8"/>
      <c r="BH107" s="8"/>
      <c r="BI107" s="2"/>
      <c r="BJ107" s="8"/>
      <c r="BK107" s="8"/>
      <c r="BL107" s="2"/>
    </row>
    <row r="108" spans="1:64" ht="13.5" hidden="1" customHeight="1" x14ac:dyDescent="0.2">
      <c r="A108" s="90"/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  <c r="AA108" s="86"/>
      <c r="AB108" s="86"/>
      <c r="AC108" s="86"/>
      <c r="AD108" s="86"/>
      <c r="AE108" s="86"/>
      <c r="AF108" s="86"/>
      <c r="AG108" s="86"/>
      <c r="AH108" s="86"/>
      <c r="AI108" s="86"/>
      <c r="AJ108" s="86"/>
      <c r="AK108" s="86"/>
      <c r="AL108" s="86"/>
      <c r="AM108" s="86"/>
      <c r="AN108" s="86"/>
      <c r="AO108" s="86"/>
      <c r="AP108" s="86"/>
      <c r="AQ108" s="86"/>
      <c r="AR108" s="86"/>
      <c r="AS108" s="86"/>
      <c r="AT108" s="86"/>
      <c r="AU108" s="86"/>
      <c r="AV108" s="86"/>
      <c r="AW108" s="86"/>
      <c r="AX108" s="86"/>
      <c r="AY108" s="86"/>
      <c r="AZ108" s="86"/>
      <c r="BA108" s="86"/>
      <c r="BB108" s="8"/>
      <c r="BC108" s="2"/>
      <c r="BD108" s="8"/>
      <c r="BE108" s="8"/>
      <c r="BF108" s="2"/>
      <c r="BG108" s="8"/>
      <c r="BH108" s="8"/>
      <c r="BI108" s="2"/>
      <c r="BJ108" s="8"/>
      <c r="BK108" s="8"/>
      <c r="BL108" s="2"/>
    </row>
    <row r="109" spans="1:64" ht="13.5" hidden="1" customHeight="1" x14ac:dyDescent="0.2">
      <c r="A109" s="1"/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  <c r="AR109" s="89"/>
      <c r="AS109" s="89"/>
      <c r="AT109" s="89"/>
      <c r="AU109" s="89"/>
      <c r="AV109" s="89"/>
      <c r="AW109" s="89"/>
      <c r="AX109" s="89"/>
      <c r="AY109" s="89"/>
      <c r="AZ109" s="89"/>
      <c r="BA109" s="89"/>
      <c r="BB109" s="8"/>
      <c r="BC109" s="2"/>
      <c r="BD109" s="8"/>
      <c r="BE109" s="8"/>
      <c r="BF109" s="2"/>
      <c r="BG109" s="8"/>
      <c r="BH109" s="8"/>
      <c r="BI109" s="2"/>
      <c r="BJ109" s="8"/>
      <c r="BK109" s="8"/>
      <c r="BL109" s="2"/>
    </row>
    <row r="110" spans="1:64" ht="13.5" hidden="1" customHeight="1" x14ac:dyDescent="0.2">
      <c r="A110" s="90" t="s">
        <v>216</v>
      </c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86"/>
      <c r="AA110" s="86"/>
      <c r="AB110" s="86"/>
      <c r="AC110" s="86"/>
      <c r="AD110" s="86"/>
      <c r="AE110" s="86"/>
      <c r="AF110" s="86"/>
      <c r="AG110" s="86"/>
      <c r="AH110" s="86"/>
      <c r="AI110" s="86"/>
      <c r="AJ110" s="86"/>
      <c r="AK110" s="86"/>
      <c r="AL110" s="86"/>
      <c r="AM110" s="86"/>
      <c r="AN110" s="86"/>
      <c r="AO110" s="86"/>
      <c r="AP110" s="86"/>
      <c r="AQ110" s="86"/>
      <c r="AR110" s="86"/>
      <c r="AS110" s="86"/>
      <c r="AT110" s="86"/>
      <c r="AU110" s="86"/>
      <c r="AV110" s="86"/>
      <c r="AW110" s="86"/>
      <c r="AX110" s="86"/>
      <c r="AY110" s="86"/>
      <c r="AZ110" s="86"/>
      <c r="BA110" s="86"/>
      <c r="BB110" s="8"/>
      <c r="BC110" s="2"/>
      <c r="BD110" s="8"/>
      <c r="BE110" s="8"/>
      <c r="BF110" s="2"/>
      <c r="BG110" s="8"/>
      <c r="BH110" s="8"/>
      <c r="BI110" s="2"/>
      <c r="BJ110" s="8"/>
      <c r="BK110" s="8"/>
      <c r="BL110" s="2"/>
    </row>
    <row r="111" spans="1:64" ht="13.5" hidden="1" customHeight="1" x14ac:dyDescent="0.2">
      <c r="A111" s="90"/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86"/>
      <c r="Z111" s="86"/>
      <c r="AA111" s="86"/>
      <c r="AB111" s="86"/>
      <c r="AC111" s="86"/>
      <c r="AD111" s="86"/>
      <c r="AE111" s="86"/>
      <c r="AF111" s="86"/>
      <c r="AG111" s="86"/>
      <c r="AH111" s="86"/>
      <c r="AI111" s="86"/>
      <c r="AJ111" s="86"/>
      <c r="AK111" s="86"/>
      <c r="AL111" s="86"/>
      <c r="AM111" s="86"/>
      <c r="AN111" s="86"/>
      <c r="AO111" s="86"/>
      <c r="AP111" s="86"/>
      <c r="AQ111" s="86"/>
      <c r="AR111" s="86"/>
      <c r="AS111" s="86"/>
      <c r="AT111" s="86"/>
      <c r="AU111" s="86"/>
      <c r="AV111" s="86"/>
      <c r="AW111" s="86"/>
      <c r="AX111" s="86"/>
      <c r="AY111" s="86"/>
      <c r="AZ111" s="86"/>
      <c r="BA111" s="86"/>
      <c r="BB111" s="8"/>
      <c r="BC111" s="2"/>
      <c r="BD111" s="8"/>
      <c r="BE111" s="8"/>
      <c r="BF111" s="2"/>
      <c r="BG111" s="8"/>
      <c r="BH111" s="8"/>
      <c r="BI111" s="2"/>
      <c r="BJ111" s="8"/>
      <c r="BK111" s="8"/>
      <c r="BL111" s="2"/>
    </row>
    <row r="112" spans="1:64" ht="13.5" hidden="1" customHeight="1" x14ac:dyDescent="0.2">
      <c r="A112" s="90"/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  <c r="T112" s="86"/>
      <c r="U112" s="86"/>
      <c r="V112" s="86"/>
      <c r="W112" s="86"/>
      <c r="X112" s="86"/>
      <c r="Y112" s="86"/>
      <c r="Z112" s="86"/>
      <c r="AA112" s="86"/>
      <c r="AB112" s="86"/>
      <c r="AC112" s="86"/>
      <c r="AD112" s="86"/>
      <c r="AE112" s="86"/>
      <c r="AF112" s="86"/>
      <c r="AG112" s="86"/>
      <c r="AH112" s="86"/>
      <c r="AI112" s="86"/>
      <c r="AJ112" s="86"/>
      <c r="AK112" s="86"/>
      <c r="AL112" s="86"/>
      <c r="AM112" s="86"/>
      <c r="AN112" s="86"/>
      <c r="AO112" s="86"/>
      <c r="AP112" s="86"/>
      <c r="AQ112" s="86"/>
      <c r="AR112" s="86"/>
      <c r="AS112" s="86"/>
      <c r="AT112" s="86"/>
      <c r="AU112" s="86"/>
      <c r="AV112" s="86"/>
      <c r="AW112" s="86"/>
      <c r="AX112" s="86"/>
      <c r="AY112" s="86"/>
      <c r="AZ112" s="86"/>
      <c r="BA112" s="86"/>
      <c r="BB112" s="8"/>
      <c r="BC112" s="2"/>
      <c r="BD112" s="8"/>
      <c r="BE112" s="8"/>
      <c r="BF112" s="2"/>
      <c r="BG112" s="8"/>
      <c r="BH112" s="8"/>
      <c r="BI112" s="2"/>
      <c r="BJ112" s="8"/>
      <c r="BK112" s="8"/>
      <c r="BL112" s="2"/>
    </row>
    <row r="113" spans="1:68" ht="13.5" hidden="1" customHeight="1" x14ac:dyDescent="0.2">
      <c r="A113" s="90"/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6"/>
      <c r="Z113" s="86"/>
      <c r="AA113" s="86"/>
      <c r="AB113" s="86"/>
      <c r="AC113" s="86"/>
      <c r="AD113" s="86"/>
      <c r="AE113" s="86"/>
      <c r="AF113" s="86"/>
      <c r="AG113" s="86"/>
      <c r="AH113" s="86"/>
      <c r="AI113" s="86"/>
      <c r="AJ113" s="86"/>
      <c r="AK113" s="86"/>
      <c r="AL113" s="86"/>
      <c r="AM113" s="86"/>
      <c r="AN113" s="86"/>
      <c r="AO113" s="86"/>
      <c r="AP113" s="86"/>
      <c r="AQ113" s="86"/>
      <c r="AR113" s="86"/>
      <c r="AS113" s="86"/>
      <c r="AT113" s="86"/>
      <c r="AU113" s="86"/>
      <c r="AV113" s="86"/>
      <c r="AW113" s="86"/>
      <c r="AX113" s="86"/>
      <c r="AY113" s="86"/>
      <c r="AZ113" s="86"/>
      <c r="BA113" s="86"/>
      <c r="BB113" s="8"/>
      <c r="BC113" s="2"/>
      <c r="BD113" s="8"/>
      <c r="BE113" s="8"/>
      <c r="BF113" s="2"/>
      <c r="BG113" s="8"/>
      <c r="BH113" s="8"/>
      <c r="BI113" s="2"/>
      <c r="BJ113" s="8"/>
      <c r="BK113" s="8"/>
      <c r="BL113" s="2"/>
    </row>
    <row r="114" spans="1:68" ht="13.5" hidden="1" customHeight="1" x14ac:dyDescent="0.2">
      <c r="A114" s="90"/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6"/>
      <c r="T114" s="86"/>
      <c r="U114" s="86"/>
      <c r="V114" s="86"/>
      <c r="W114" s="86"/>
      <c r="X114" s="86"/>
      <c r="Y114" s="86"/>
      <c r="Z114" s="86"/>
      <c r="AA114" s="86"/>
      <c r="AB114" s="86"/>
      <c r="AC114" s="86"/>
      <c r="AD114" s="86"/>
      <c r="AE114" s="86"/>
      <c r="AF114" s="86"/>
      <c r="AG114" s="86"/>
      <c r="AH114" s="86"/>
      <c r="AI114" s="86"/>
      <c r="AJ114" s="86"/>
      <c r="AK114" s="86"/>
      <c r="AL114" s="86"/>
      <c r="AM114" s="86"/>
      <c r="AN114" s="86"/>
      <c r="AO114" s="86"/>
      <c r="AP114" s="86"/>
      <c r="AQ114" s="86"/>
      <c r="AR114" s="86"/>
      <c r="AS114" s="86"/>
      <c r="AT114" s="86"/>
      <c r="AU114" s="86"/>
      <c r="AV114" s="86"/>
      <c r="AW114" s="86"/>
      <c r="AX114" s="86"/>
      <c r="AY114" s="86"/>
      <c r="AZ114" s="86"/>
      <c r="BA114" s="86"/>
      <c r="BB114" s="8"/>
      <c r="BC114" s="2"/>
      <c r="BD114" s="8"/>
      <c r="BE114" s="8"/>
      <c r="BF114" s="2"/>
      <c r="BG114" s="8"/>
      <c r="BH114" s="8"/>
      <c r="BI114" s="2"/>
      <c r="BJ114" s="8"/>
      <c r="BK114" s="8"/>
      <c r="BL114" s="2"/>
    </row>
    <row r="115" spans="1:68" ht="13.5" hidden="1" customHeight="1" x14ac:dyDescent="0.2">
      <c r="A115" s="90"/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86"/>
      <c r="Z115" s="86"/>
      <c r="AA115" s="86"/>
      <c r="AB115" s="86"/>
      <c r="AC115" s="86"/>
      <c r="AD115" s="86"/>
      <c r="AE115" s="86"/>
      <c r="AF115" s="86"/>
      <c r="AG115" s="86"/>
      <c r="AH115" s="86"/>
      <c r="AI115" s="86"/>
      <c r="AJ115" s="86"/>
      <c r="AK115" s="86"/>
      <c r="AL115" s="86"/>
      <c r="AM115" s="86"/>
      <c r="AN115" s="86"/>
      <c r="AO115" s="86"/>
      <c r="AP115" s="86"/>
      <c r="AQ115" s="86"/>
      <c r="AR115" s="86"/>
      <c r="AS115" s="86"/>
      <c r="AT115" s="86"/>
      <c r="AU115" s="86"/>
      <c r="AV115" s="86"/>
      <c r="AW115" s="86"/>
      <c r="AX115" s="86"/>
      <c r="AY115" s="86"/>
      <c r="AZ115" s="86"/>
      <c r="BA115" s="86"/>
      <c r="BB115" s="8"/>
      <c r="BC115" s="2"/>
      <c r="BD115" s="8"/>
      <c r="BE115" s="8"/>
      <c r="BF115" s="2"/>
      <c r="BG115" s="8"/>
      <c r="BH115" s="8"/>
      <c r="BI115" s="2"/>
      <c r="BJ115" s="8"/>
      <c r="BK115" s="8"/>
      <c r="BL115" s="2"/>
    </row>
    <row r="116" spans="1:68" ht="6" customHeight="1" x14ac:dyDescent="0.2">
      <c r="A116" s="2"/>
      <c r="B116" s="2"/>
      <c r="BB116" s="8"/>
      <c r="BC116" s="2"/>
      <c r="BD116" s="8"/>
      <c r="BE116" s="8"/>
      <c r="BF116" s="2"/>
      <c r="BG116" s="8"/>
      <c r="BH116" s="8"/>
      <c r="BI116" s="2"/>
      <c r="BJ116" s="8"/>
      <c r="BK116" s="8"/>
      <c r="BL116" s="2"/>
    </row>
    <row r="117" spans="1:68" ht="12.75" customHeight="1" x14ac:dyDescent="0.2">
      <c r="A117" s="91" t="s">
        <v>221</v>
      </c>
      <c r="B117" s="91"/>
      <c r="C117" s="91"/>
      <c r="D117" s="91"/>
      <c r="E117" s="91"/>
      <c r="F117" s="91"/>
      <c r="G117" s="1"/>
      <c r="H117" s="94" t="s">
        <v>222</v>
      </c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T117" s="94"/>
      <c r="U117" s="94"/>
      <c r="V117" s="94"/>
      <c r="W117" s="94"/>
      <c r="X117" s="2"/>
      <c r="Y117" s="1" t="s">
        <v>219</v>
      </c>
      <c r="Z117" s="95" t="s">
        <v>223</v>
      </c>
      <c r="AA117" s="95"/>
      <c r="AB117" s="95"/>
      <c r="AC117" s="95"/>
      <c r="AD117" s="95"/>
      <c r="AE117" s="95"/>
      <c r="AF117" s="95"/>
      <c r="AG117" s="2"/>
      <c r="AH117" s="2"/>
      <c r="AI117" s="2"/>
      <c r="AJ117" s="2"/>
      <c r="AK117" s="2"/>
      <c r="AL117" s="2"/>
      <c r="AM117" s="2"/>
      <c r="AN117" s="2"/>
      <c r="AO117" s="9"/>
      <c r="AP117" s="2"/>
      <c r="AQ117" s="2"/>
      <c r="AR117" s="10"/>
      <c r="AS117" s="95"/>
      <c r="AT117" s="95"/>
      <c r="AU117" s="95"/>
      <c r="AV117" s="95"/>
      <c r="AW117" s="95"/>
      <c r="AX117" s="95"/>
      <c r="AY117" s="95"/>
      <c r="AZ117" s="95"/>
      <c r="BA117" s="95"/>
      <c r="BB117" s="95"/>
      <c r="BC117" s="95"/>
      <c r="BD117" s="95"/>
      <c r="BE117" s="95"/>
      <c r="BF117" s="95"/>
      <c r="BG117" s="95"/>
      <c r="BH117" s="95"/>
      <c r="BI117" s="95"/>
      <c r="BJ117" s="95"/>
      <c r="BK117" s="95"/>
      <c r="BL117" s="95"/>
    </row>
    <row r="118" spans="1:68" ht="3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9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8"/>
      <c r="BB118" s="8"/>
      <c r="BC118" s="2"/>
      <c r="BD118" s="8"/>
      <c r="BE118" s="8"/>
      <c r="BF118" s="2"/>
      <c r="BG118" s="8"/>
      <c r="BH118" s="8"/>
      <c r="BI118" s="2"/>
      <c r="BJ118" s="8"/>
      <c r="BK118" s="8"/>
      <c r="BL118" s="2"/>
    </row>
    <row r="119" spans="1:68" ht="12" customHeight="1" x14ac:dyDescent="0.2">
      <c r="A119" s="2"/>
      <c r="B119" s="2"/>
      <c r="C119" s="2"/>
      <c r="D119" s="2"/>
      <c r="E119" s="2"/>
      <c r="F119" s="2"/>
      <c r="G119" s="1" t="s">
        <v>218</v>
      </c>
      <c r="H119" s="94" t="s">
        <v>224</v>
      </c>
      <c r="I119" s="94"/>
      <c r="J119" s="94"/>
      <c r="K119" s="94"/>
      <c r="L119" s="94"/>
      <c r="M119" s="94"/>
      <c r="N119" s="94"/>
      <c r="O119" s="94"/>
      <c r="P119" s="94"/>
      <c r="Q119" s="94"/>
      <c r="R119" s="2"/>
      <c r="S119" s="2"/>
      <c r="T119" s="2"/>
      <c r="U119" s="8"/>
      <c r="V119" s="2"/>
      <c r="W119" s="2"/>
      <c r="X119" s="2"/>
      <c r="Y119" s="1" t="s">
        <v>159</v>
      </c>
      <c r="Z119" s="94" t="s">
        <v>225</v>
      </c>
      <c r="AA119" s="94"/>
      <c r="AB119" s="94"/>
      <c r="AC119" s="94"/>
      <c r="AD119" s="94"/>
      <c r="AE119" s="94"/>
      <c r="AF119" s="94"/>
      <c r="AG119" s="94"/>
      <c r="AH119" s="94"/>
      <c r="AI119" s="94"/>
      <c r="AJ119" s="94"/>
      <c r="AK119" s="94"/>
      <c r="AL119" s="94"/>
      <c r="AM119" s="94"/>
      <c r="AN119" s="94"/>
      <c r="AO119" s="94"/>
      <c r="AP119" s="94"/>
      <c r="AQ119" s="2"/>
      <c r="AR119" s="1" t="s">
        <v>220</v>
      </c>
      <c r="AS119" s="95" t="s">
        <v>248</v>
      </c>
      <c r="AT119" s="95"/>
      <c r="AU119" s="95"/>
      <c r="AV119" s="95"/>
      <c r="AW119" s="95"/>
      <c r="AX119" s="95"/>
      <c r="AY119" s="95"/>
      <c r="AZ119" s="95"/>
      <c r="BA119" s="95"/>
      <c r="BB119" s="95"/>
      <c r="BC119" s="95"/>
      <c r="BD119" s="95"/>
      <c r="BE119" s="95"/>
      <c r="BF119" s="95"/>
      <c r="BG119" s="8"/>
      <c r="BH119" s="8"/>
      <c r="BI119" s="2"/>
      <c r="BJ119" s="8"/>
      <c r="BK119" s="8"/>
      <c r="BL119" s="2"/>
    </row>
    <row r="120" spans="1:68" ht="3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8"/>
      <c r="BB120" s="8"/>
      <c r="BC120" s="2"/>
      <c r="BD120" s="8"/>
      <c r="BE120" s="8"/>
      <c r="BF120" s="2"/>
      <c r="BG120" s="8"/>
      <c r="BH120" s="8"/>
      <c r="BI120" s="2"/>
      <c r="BJ120" s="8"/>
      <c r="BK120" s="8"/>
      <c r="BL120" s="2"/>
    </row>
    <row r="121" spans="1:68" ht="12.75" customHeight="1" x14ac:dyDescent="0.2">
      <c r="A121" s="2"/>
      <c r="B121" s="2"/>
      <c r="C121" s="2"/>
      <c r="D121" s="2"/>
      <c r="E121" s="2"/>
      <c r="F121" s="2"/>
      <c r="G121" s="1" t="s">
        <v>217</v>
      </c>
      <c r="H121" s="94" t="s">
        <v>226</v>
      </c>
      <c r="I121" s="94"/>
      <c r="J121" s="94"/>
      <c r="K121" s="94"/>
      <c r="L121" s="94"/>
      <c r="M121" s="94"/>
      <c r="N121" s="94"/>
      <c r="O121" s="94"/>
      <c r="P121" s="94"/>
      <c r="Q121" s="94"/>
      <c r="R121" s="2"/>
      <c r="S121" s="2"/>
      <c r="T121" s="2"/>
      <c r="U121" s="8"/>
      <c r="V121" s="2"/>
      <c r="W121" s="2"/>
      <c r="X121" s="2"/>
      <c r="Y121" s="10"/>
      <c r="Z121" s="94"/>
      <c r="AA121" s="94"/>
      <c r="AB121" s="94"/>
      <c r="AC121" s="94"/>
      <c r="AD121" s="94"/>
      <c r="AE121" s="94"/>
      <c r="AF121" s="94"/>
      <c r="AG121" s="94"/>
      <c r="AH121" s="94"/>
      <c r="AI121" s="94"/>
      <c r="AJ121" s="94"/>
      <c r="AK121" s="94"/>
      <c r="AL121" s="94"/>
      <c r="AM121" s="94"/>
      <c r="AN121" s="94"/>
      <c r="AO121" s="94"/>
      <c r="AP121" s="94"/>
      <c r="AQ121" s="2"/>
      <c r="AR121" s="1" t="s">
        <v>114</v>
      </c>
      <c r="AS121" s="94" t="s">
        <v>227</v>
      </c>
      <c r="AT121" s="94"/>
      <c r="AU121" s="94"/>
      <c r="AV121" s="94"/>
      <c r="AW121" s="94"/>
      <c r="AX121" s="94"/>
      <c r="AY121" s="94"/>
      <c r="AZ121" s="94"/>
      <c r="BA121" s="94"/>
      <c r="BB121" s="94"/>
      <c r="BC121" s="2"/>
      <c r="BD121" s="8"/>
      <c r="BE121" s="8"/>
      <c r="BF121" s="2"/>
      <c r="BG121" s="8"/>
      <c r="BH121" s="8"/>
      <c r="BI121" s="2"/>
      <c r="BJ121" s="8"/>
      <c r="BK121" s="8"/>
      <c r="BL121" s="2"/>
    </row>
    <row r="122" spans="1:68" ht="12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8"/>
      <c r="BB122" s="8"/>
      <c r="BC122" s="2"/>
      <c r="BD122" s="8"/>
      <c r="BE122" s="8"/>
      <c r="BF122" s="2"/>
      <c r="BG122" s="8"/>
      <c r="BH122" s="8"/>
      <c r="BI122" s="2"/>
      <c r="BJ122" s="8"/>
      <c r="BK122" s="8"/>
      <c r="BL122" s="2"/>
    </row>
    <row r="123" spans="1:68" ht="18" customHeight="1" x14ac:dyDescent="0.2">
      <c r="A123" s="91" t="s">
        <v>228</v>
      </c>
      <c r="B123" s="91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  <c r="X123" s="91"/>
      <c r="Y123" s="91"/>
      <c r="Z123" s="91"/>
      <c r="AA123" s="91"/>
      <c r="AB123" s="91"/>
      <c r="AC123" s="91"/>
      <c r="AD123" s="91"/>
      <c r="AE123" s="91"/>
      <c r="AF123" s="91"/>
      <c r="AG123" s="91"/>
      <c r="AH123" s="91"/>
      <c r="AI123" s="91"/>
      <c r="AJ123" s="91"/>
      <c r="AK123" s="91"/>
      <c r="AL123" s="91"/>
      <c r="AM123" s="91"/>
      <c r="AN123" s="91"/>
      <c r="AO123" s="91"/>
      <c r="AP123" s="91"/>
      <c r="AQ123" s="91"/>
      <c r="AR123" s="91"/>
      <c r="AS123" s="91"/>
      <c r="AT123" s="91"/>
      <c r="AU123" s="91"/>
      <c r="AV123" s="91"/>
      <c r="AW123" s="91"/>
      <c r="AX123" s="91"/>
      <c r="AY123" s="91"/>
      <c r="AZ123" s="91"/>
      <c r="BA123" s="91"/>
      <c r="BB123" s="8"/>
      <c r="BC123" s="2"/>
      <c r="BD123" s="8"/>
      <c r="BE123" s="8"/>
      <c r="BF123" s="2"/>
      <c r="BG123" s="8"/>
      <c r="BH123" s="8"/>
      <c r="BI123" s="2"/>
      <c r="BJ123" s="8"/>
      <c r="BK123" s="8"/>
      <c r="BL123" s="2"/>
    </row>
    <row r="124" spans="1:68" ht="13.5" hidden="1" customHeight="1" x14ac:dyDescent="0.2">
      <c r="A124" s="91"/>
      <c r="B124" s="91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1"/>
      <c r="AL124" s="91"/>
      <c r="AM124" s="91"/>
      <c r="AN124" s="91"/>
      <c r="AO124" s="91"/>
      <c r="AP124" s="91"/>
      <c r="AQ124" s="91"/>
      <c r="AR124" s="91"/>
      <c r="AS124" s="91"/>
      <c r="AT124" s="91"/>
      <c r="AU124" s="91"/>
      <c r="AV124" s="91"/>
      <c r="AW124" s="91"/>
      <c r="AX124" s="91"/>
      <c r="AY124" s="91"/>
      <c r="AZ124" s="91"/>
      <c r="BA124" s="91"/>
      <c r="BB124" s="91"/>
      <c r="BC124" s="91"/>
      <c r="BD124" s="91"/>
      <c r="BE124" s="91"/>
      <c r="BF124" s="91"/>
      <c r="BG124" s="91"/>
      <c r="BH124" s="91"/>
      <c r="BI124" s="91"/>
      <c r="BJ124" s="91"/>
      <c r="BK124" s="91"/>
      <c r="BL124" s="91"/>
    </row>
    <row r="125" spans="1:68" ht="13.5" hidden="1" customHeight="1" x14ac:dyDescent="0.2">
      <c r="A125" s="89" t="s">
        <v>161</v>
      </c>
      <c r="B125" s="92" t="s">
        <v>229</v>
      </c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 t="s">
        <v>230</v>
      </c>
      <c r="U125" s="92"/>
      <c r="V125" s="92"/>
      <c r="W125" s="92"/>
      <c r="X125" s="92"/>
      <c r="Y125" s="92"/>
      <c r="Z125" s="92"/>
      <c r="AA125" s="92"/>
      <c r="AB125" s="92"/>
      <c r="AC125" s="92" t="s">
        <v>231</v>
      </c>
      <c r="AD125" s="92"/>
      <c r="AE125" s="92"/>
      <c r="AF125" s="92"/>
      <c r="AG125" s="92"/>
      <c r="AH125" s="92"/>
      <c r="AI125" s="92"/>
      <c r="AJ125" s="92"/>
      <c r="AK125" s="92"/>
      <c r="AL125" s="92"/>
      <c r="AM125" s="92"/>
      <c r="AN125" s="92"/>
      <c r="AO125" s="92"/>
      <c r="AP125" s="92"/>
      <c r="AQ125" s="92"/>
      <c r="AR125" s="92"/>
      <c r="AS125" s="92"/>
      <c r="AT125" s="92"/>
      <c r="AU125" s="92"/>
      <c r="AV125" s="92"/>
      <c r="AW125" s="92"/>
      <c r="AX125" s="89" t="s">
        <v>232</v>
      </c>
      <c r="AY125" s="89"/>
      <c r="AZ125" s="89"/>
      <c r="BA125" s="89"/>
      <c r="BB125" s="89"/>
      <c r="BC125" s="89"/>
      <c r="BD125" s="92" t="s">
        <v>233</v>
      </c>
      <c r="BE125" s="92"/>
      <c r="BF125" s="92"/>
      <c r="BG125" s="92" t="s">
        <v>133</v>
      </c>
      <c r="BH125" s="92"/>
      <c r="BI125" s="92"/>
      <c r="BJ125" s="92" t="s">
        <v>234</v>
      </c>
      <c r="BK125" s="92"/>
      <c r="BL125" s="92"/>
      <c r="BM125" s="92"/>
      <c r="BN125" s="89" t="s">
        <v>235</v>
      </c>
      <c r="BO125" s="89"/>
      <c r="BP125" s="89"/>
    </row>
    <row r="126" spans="1:68" ht="13.5" hidden="1" customHeight="1" x14ac:dyDescent="0.2">
      <c r="A126" s="89"/>
      <c r="B126" s="92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2"/>
      <c r="X126" s="92"/>
      <c r="Y126" s="92"/>
      <c r="Z126" s="92"/>
      <c r="AA126" s="92"/>
      <c r="AB126" s="92"/>
      <c r="AC126" s="92" t="s">
        <v>93</v>
      </c>
      <c r="AD126" s="92"/>
      <c r="AE126" s="92"/>
      <c r="AF126" s="92"/>
      <c r="AG126" s="92"/>
      <c r="AH126" s="92"/>
      <c r="AI126" s="92"/>
      <c r="AJ126" s="92" t="s">
        <v>236</v>
      </c>
      <c r="AK126" s="92"/>
      <c r="AL126" s="92"/>
      <c r="AM126" s="92"/>
      <c r="AN126" s="92"/>
      <c r="AO126" s="92"/>
      <c r="AP126" s="92"/>
      <c r="AQ126" s="92" t="s">
        <v>237</v>
      </c>
      <c r="AR126" s="92"/>
      <c r="AS126" s="92"/>
      <c r="AT126" s="92"/>
      <c r="AU126" s="92"/>
      <c r="AV126" s="92"/>
      <c r="AW126" s="92"/>
      <c r="AX126" s="92" t="s">
        <v>238</v>
      </c>
      <c r="AY126" s="92"/>
      <c r="AZ126" s="92"/>
      <c r="BA126" s="92" t="s">
        <v>239</v>
      </c>
      <c r="BB126" s="92"/>
      <c r="BC126" s="92"/>
      <c r="BD126" s="92"/>
      <c r="BE126" s="93"/>
      <c r="BF126" s="92"/>
      <c r="BG126" s="92"/>
      <c r="BH126" s="93"/>
      <c r="BI126" s="92"/>
      <c r="BJ126" s="92"/>
      <c r="BK126" s="93"/>
      <c r="BL126" s="93"/>
      <c r="BM126" s="92"/>
      <c r="BN126" s="89"/>
      <c r="BO126" s="93"/>
      <c r="BP126" s="89"/>
    </row>
    <row r="127" spans="1:68" ht="13.5" hidden="1" customHeight="1" x14ac:dyDescent="0.2">
      <c r="A127" s="89"/>
      <c r="B127" s="92" t="s">
        <v>133</v>
      </c>
      <c r="C127" s="92"/>
      <c r="D127" s="92"/>
      <c r="E127" s="92"/>
      <c r="F127" s="92"/>
      <c r="G127" s="92"/>
      <c r="H127" s="92" t="s">
        <v>240</v>
      </c>
      <c r="I127" s="92"/>
      <c r="J127" s="92"/>
      <c r="K127" s="92"/>
      <c r="L127" s="92"/>
      <c r="M127" s="92"/>
      <c r="N127" s="92" t="s">
        <v>241</v>
      </c>
      <c r="O127" s="92"/>
      <c r="P127" s="92"/>
      <c r="Q127" s="92"/>
      <c r="R127" s="92"/>
      <c r="S127" s="92"/>
      <c r="T127" s="92" t="s">
        <v>133</v>
      </c>
      <c r="U127" s="92"/>
      <c r="V127" s="92"/>
      <c r="W127" s="92" t="s">
        <v>240</v>
      </c>
      <c r="X127" s="92"/>
      <c r="Y127" s="92"/>
      <c r="Z127" s="92" t="s">
        <v>241</v>
      </c>
      <c r="AA127" s="92"/>
      <c r="AB127" s="92"/>
      <c r="AC127" s="92" t="s">
        <v>133</v>
      </c>
      <c r="AD127" s="92"/>
      <c r="AE127" s="92"/>
      <c r="AF127" s="92" t="s">
        <v>240</v>
      </c>
      <c r="AG127" s="92"/>
      <c r="AH127" s="92" t="s">
        <v>241</v>
      </c>
      <c r="AI127" s="92"/>
      <c r="AJ127" s="92" t="s">
        <v>133</v>
      </c>
      <c r="AK127" s="92"/>
      <c r="AL127" s="92"/>
      <c r="AM127" s="92" t="s">
        <v>240</v>
      </c>
      <c r="AN127" s="92"/>
      <c r="AO127" s="92" t="s">
        <v>241</v>
      </c>
      <c r="AP127" s="92"/>
      <c r="AQ127" s="92" t="s">
        <v>133</v>
      </c>
      <c r="AR127" s="92"/>
      <c r="AS127" s="92"/>
      <c r="AT127" s="92" t="s">
        <v>240</v>
      </c>
      <c r="AU127" s="92"/>
      <c r="AV127" s="92" t="s">
        <v>241</v>
      </c>
      <c r="AW127" s="92"/>
      <c r="AX127" s="92"/>
      <c r="AY127" s="92"/>
      <c r="AZ127" s="92"/>
      <c r="BA127" s="92"/>
      <c r="BB127" s="92"/>
      <c r="BC127" s="92"/>
      <c r="BD127" s="92"/>
      <c r="BE127" s="92"/>
      <c r="BF127" s="92"/>
      <c r="BG127" s="92"/>
      <c r="BH127" s="92"/>
      <c r="BI127" s="92"/>
      <c r="BJ127" s="92"/>
      <c r="BK127" s="93"/>
      <c r="BL127" s="93"/>
      <c r="BM127" s="92"/>
      <c r="BN127" s="89"/>
      <c r="BO127" s="93"/>
      <c r="BP127" s="89"/>
    </row>
    <row r="128" spans="1:68" ht="13.5" hidden="1" customHeight="1" x14ac:dyDescent="0.2">
      <c r="A128" s="89"/>
      <c r="B128" s="89" t="s">
        <v>242</v>
      </c>
      <c r="C128" s="89"/>
      <c r="D128" s="89"/>
      <c r="E128" s="92" t="s">
        <v>243</v>
      </c>
      <c r="F128" s="92"/>
      <c r="G128" s="92"/>
      <c r="H128" s="89" t="s">
        <v>242</v>
      </c>
      <c r="I128" s="89"/>
      <c r="J128" s="89"/>
      <c r="K128" s="92" t="s">
        <v>243</v>
      </c>
      <c r="L128" s="92"/>
      <c r="M128" s="92"/>
      <c r="N128" s="89" t="s">
        <v>242</v>
      </c>
      <c r="O128" s="89"/>
      <c r="P128" s="89"/>
      <c r="Q128" s="92" t="s">
        <v>243</v>
      </c>
      <c r="R128" s="92"/>
      <c r="S128" s="92"/>
      <c r="T128" s="89" t="s">
        <v>242</v>
      </c>
      <c r="U128" s="89"/>
      <c r="V128" s="89"/>
      <c r="W128" s="89" t="s">
        <v>242</v>
      </c>
      <c r="X128" s="89"/>
      <c r="Y128" s="89"/>
      <c r="Z128" s="89" t="s">
        <v>242</v>
      </c>
      <c r="AA128" s="89"/>
      <c r="AB128" s="89"/>
      <c r="AC128" s="89" t="s">
        <v>242</v>
      </c>
      <c r="AD128" s="89"/>
      <c r="AE128" s="89"/>
      <c r="AF128" s="89" t="s">
        <v>242</v>
      </c>
      <c r="AG128" s="89"/>
      <c r="AH128" s="89" t="s">
        <v>242</v>
      </c>
      <c r="AI128" s="89"/>
      <c r="AJ128" s="89" t="s">
        <v>242</v>
      </c>
      <c r="AK128" s="89"/>
      <c r="AL128" s="89"/>
      <c r="AM128" s="89" t="s">
        <v>242</v>
      </c>
      <c r="AN128" s="89"/>
      <c r="AO128" s="89" t="s">
        <v>242</v>
      </c>
      <c r="AP128" s="89"/>
      <c r="AQ128" s="89" t="s">
        <v>242</v>
      </c>
      <c r="AR128" s="89"/>
      <c r="AS128" s="89"/>
      <c r="AT128" s="89" t="s">
        <v>242</v>
      </c>
      <c r="AU128" s="89"/>
      <c r="AV128" s="89" t="s">
        <v>242</v>
      </c>
      <c r="AW128" s="89"/>
      <c r="AX128" s="89" t="s">
        <v>242</v>
      </c>
      <c r="AY128" s="89"/>
      <c r="AZ128" s="89"/>
      <c r="BA128" s="89" t="s">
        <v>242</v>
      </c>
      <c r="BB128" s="89"/>
      <c r="BC128" s="89"/>
      <c r="BD128" s="89" t="s">
        <v>242</v>
      </c>
      <c r="BE128" s="89"/>
      <c r="BF128" s="89"/>
      <c r="BG128" s="89" t="s">
        <v>242</v>
      </c>
      <c r="BH128" s="89"/>
      <c r="BI128" s="89"/>
      <c r="BJ128" s="92"/>
      <c r="BK128" s="92"/>
      <c r="BL128" s="92"/>
      <c r="BM128" s="92"/>
      <c r="BN128" s="89"/>
      <c r="BO128" s="89"/>
      <c r="BP128" s="89"/>
    </row>
    <row r="129" spans="1:68" ht="13.5" hidden="1" customHeight="1" x14ac:dyDescent="0.2">
      <c r="A129" s="2" t="s">
        <v>206</v>
      </c>
      <c r="B129" s="96"/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  <c r="T129" s="96"/>
      <c r="U129" s="96"/>
      <c r="V129" s="96"/>
      <c r="W129" s="96"/>
      <c r="X129" s="96"/>
      <c r="Y129" s="96"/>
      <c r="Z129" s="96"/>
      <c r="AA129" s="96"/>
      <c r="AB129" s="96"/>
      <c r="AC129" s="96"/>
      <c r="AD129" s="96"/>
      <c r="AE129" s="96"/>
      <c r="AF129" s="96"/>
      <c r="AG129" s="96"/>
      <c r="AH129" s="96"/>
      <c r="AI129" s="96"/>
      <c r="AJ129" s="96"/>
      <c r="AK129" s="96"/>
      <c r="AL129" s="96"/>
      <c r="AM129" s="96"/>
      <c r="AN129" s="96"/>
      <c r="AO129" s="96"/>
      <c r="AP129" s="96"/>
      <c r="AQ129" s="96"/>
      <c r="AR129" s="96"/>
      <c r="AS129" s="96"/>
      <c r="AT129" s="96"/>
      <c r="AU129" s="96"/>
      <c r="AV129" s="96"/>
      <c r="AW129" s="96"/>
      <c r="AX129" s="96"/>
      <c r="AY129" s="96"/>
      <c r="AZ129" s="96"/>
      <c r="BA129" s="96"/>
      <c r="BB129" s="96"/>
      <c r="BC129" s="96"/>
      <c r="BD129" s="96"/>
      <c r="BE129" s="96"/>
      <c r="BF129" s="96"/>
      <c r="BG129" s="96"/>
      <c r="BH129" s="96"/>
      <c r="BI129" s="96"/>
      <c r="BJ129" s="96"/>
      <c r="BK129" s="96"/>
      <c r="BL129" s="96"/>
      <c r="BM129" s="96"/>
      <c r="BN129" s="96"/>
      <c r="BO129" s="96"/>
      <c r="BP129" s="96"/>
    </row>
    <row r="130" spans="1:68" ht="13.5" hidden="1" customHeight="1" x14ac:dyDescent="0.2">
      <c r="A130" s="2" t="s">
        <v>207</v>
      </c>
      <c r="B130" s="96"/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6"/>
      <c r="S130" s="96"/>
      <c r="T130" s="96"/>
      <c r="U130" s="96"/>
      <c r="V130" s="96"/>
      <c r="W130" s="96"/>
      <c r="X130" s="96"/>
      <c r="Y130" s="96"/>
      <c r="Z130" s="96"/>
      <c r="AA130" s="96"/>
      <c r="AB130" s="96"/>
      <c r="AC130" s="96"/>
      <c r="AD130" s="96"/>
      <c r="AE130" s="96"/>
      <c r="AF130" s="96"/>
      <c r="AG130" s="96"/>
      <c r="AH130" s="96"/>
      <c r="AI130" s="96"/>
      <c r="AJ130" s="96"/>
      <c r="AK130" s="96"/>
      <c r="AL130" s="96"/>
      <c r="AM130" s="96"/>
      <c r="AN130" s="96"/>
      <c r="AO130" s="96"/>
      <c r="AP130" s="96"/>
      <c r="AQ130" s="96"/>
      <c r="AR130" s="96"/>
      <c r="AS130" s="96"/>
      <c r="AT130" s="96"/>
      <c r="AU130" s="96"/>
      <c r="AV130" s="96"/>
      <c r="AW130" s="96"/>
      <c r="AX130" s="96"/>
      <c r="AY130" s="96"/>
      <c r="AZ130" s="96"/>
      <c r="BA130" s="96"/>
      <c r="BB130" s="96"/>
      <c r="BC130" s="96"/>
      <c r="BD130" s="96"/>
      <c r="BE130" s="96"/>
      <c r="BF130" s="96"/>
      <c r="BG130" s="96"/>
      <c r="BH130" s="96"/>
      <c r="BI130" s="96"/>
      <c r="BJ130" s="96"/>
      <c r="BK130" s="96"/>
      <c r="BL130" s="96"/>
      <c r="BM130" s="96"/>
      <c r="BN130" s="96"/>
      <c r="BO130" s="96"/>
      <c r="BP130" s="96"/>
    </row>
    <row r="131" spans="1:68" ht="13.5" hidden="1" customHeight="1" x14ac:dyDescent="0.2">
      <c r="A131" s="2" t="s">
        <v>208</v>
      </c>
      <c r="B131" s="96"/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  <c r="S131" s="96"/>
      <c r="T131" s="96"/>
      <c r="U131" s="96"/>
      <c r="V131" s="96"/>
      <c r="W131" s="96"/>
      <c r="X131" s="96"/>
      <c r="Y131" s="96"/>
      <c r="Z131" s="96"/>
      <c r="AA131" s="96"/>
      <c r="AB131" s="96"/>
      <c r="AC131" s="96"/>
      <c r="AD131" s="96"/>
      <c r="AE131" s="96"/>
      <c r="AF131" s="96"/>
      <c r="AG131" s="96"/>
      <c r="AH131" s="96"/>
      <c r="AI131" s="96"/>
      <c r="AJ131" s="96"/>
      <c r="AK131" s="96"/>
      <c r="AL131" s="96"/>
      <c r="AM131" s="96"/>
      <c r="AN131" s="96"/>
      <c r="AO131" s="96"/>
      <c r="AP131" s="96"/>
      <c r="AQ131" s="96"/>
      <c r="AR131" s="96"/>
      <c r="AS131" s="96"/>
      <c r="AT131" s="96"/>
      <c r="AU131" s="96"/>
      <c r="AV131" s="96"/>
      <c r="AW131" s="96"/>
      <c r="AX131" s="96"/>
      <c r="AY131" s="96"/>
      <c r="AZ131" s="96"/>
      <c r="BA131" s="96"/>
      <c r="BB131" s="96"/>
      <c r="BC131" s="96"/>
      <c r="BD131" s="96"/>
      <c r="BE131" s="96"/>
      <c r="BF131" s="96"/>
      <c r="BG131" s="96"/>
      <c r="BH131" s="96"/>
      <c r="BI131" s="96"/>
      <c r="BJ131" s="96"/>
      <c r="BK131" s="96"/>
      <c r="BL131" s="96"/>
      <c r="BM131" s="96"/>
      <c r="BN131" s="96"/>
      <c r="BO131" s="96"/>
      <c r="BP131" s="96"/>
    </row>
    <row r="132" spans="1:68" ht="13.5" hidden="1" customHeight="1" x14ac:dyDescent="0.2">
      <c r="A132" s="2" t="s">
        <v>209</v>
      </c>
      <c r="B132" s="96"/>
      <c r="C132" s="96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  <c r="V132" s="96"/>
      <c r="W132" s="96"/>
      <c r="X132" s="96"/>
      <c r="Y132" s="96"/>
      <c r="Z132" s="96"/>
      <c r="AA132" s="96"/>
      <c r="AB132" s="96"/>
      <c r="AC132" s="96"/>
      <c r="AD132" s="96"/>
      <c r="AE132" s="96"/>
      <c r="AF132" s="96"/>
      <c r="AG132" s="96"/>
      <c r="AH132" s="96"/>
      <c r="AI132" s="96"/>
      <c r="AJ132" s="96"/>
      <c r="AK132" s="96"/>
      <c r="AL132" s="96"/>
      <c r="AM132" s="96"/>
      <c r="AN132" s="96"/>
      <c r="AO132" s="96"/>
      <c r="AP132" s="96"/>
      <c r="AQ132" s="96"/>
      <c r="AR132" s="96"/>
      <c r="AS132" s="96"/>
      <c r="AT132" s="96"/>
      <c r="AU132" s="96"/>
      <c r="AV132" s="96"/>
      <c r="AW132" s="96"/>
      <c r="AX132" s="96"/>
      <c r="AY132" s="96"/>
      <c r="AZ132" s="96"/>
      <c r="BA132" s="96"/>
      <c r="BB132" s="96"/>
      <c r="BC132" s="96"/>
      <c r="BD132" s="96"/>
      <c r="BE132" s="96"/>
      <c r="BF132" s="96"/>
      <c r="BG132" s="96"/>
      <c r="BH132" s="96"/>
      <c r="BI132" s="96"/>
      <c r="BJ132" s="96"/>
      <c r="BK132" s="96"/>
      <c r="BL132" s="96"/>
      <c r="BM132" s="96"/>
      <c r="BN132" s="96"/>
      <c r="BO132" s="96"/>
      <c r="BP132" s="96"/>
    </row>
    <row r="133" spans="1:68" ht="13.5" hidden="1" customHeight="1" x14ac:dyDescent="0.2">
      <c r="A133" s="2" t="s">
        <v>210</v>
      </c>
      <c r="B133" s="96"/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  <c r="S133" s="96"/>
      <c r="T133" s="96"/>
      <c r="U133" s="96"/>
      <c r="V133" s="96"/>
      <c r="W133" s="96"/>
      <c r="X133" s="96"/>
      <c r="Y133" s="96"/>
      <c r="Z133" s="96"/>
      <c r="AA133" s="96"/>
      <c r="AB133" s="96"/>
      <c r="AC133" s="96"/>
      <c r="AD133" s="96"/>
      <c r="AE133" s="96"/>
      <c r="AF133" s="96"/>
      <c r="AG133" s="96"/>
      <c r="AH133" s="96"/>
      <c r="AI133" s="96"/>
      <c r="AJ133" s="96"/>
      <c r="AK133" s="96"/>
      <c r="AL133" s="96"/>
      <c r="AM133" s="96"/>
      <c r="AN133" s="96"/>
      <c r="AO133" s="96"/>
      <c r="AP133" s="96"/>
      <c r="AQ133" s="96"/>
      <c r="AR133" s="96"/>
      <c r="AS133" s="96"/>
      <c r="AT133" s="96"/>
      <c r="AU133" s="96"/>
      <c r="AV133" s="96"/>
      <c r="AW133" s="96"/>
      <c r="AX133" s="96"/>
      <c r="AY133" s="96"/>
      <c r="AZ133" s="96"/>
      <c r="BA133" s="96"/>
      <c r="BB133" s="96"/>
      <c r="BC133" s="96"/>
      <c r="BD133" s="96"/>
      <c r="BE133" s="96"/>
      <c r="BF133" s="96"/>
      <c r="BG133" s="96"/>
      <c r="BH133" s="96"/>
      <c r="BI133" s="96"/>
      <c r="BJ133" s="96"/>
      <c r="BK133" s="96"/>
      <c r="BL133" s="96"/>
      <c r="BM133" s="96"/>
      <c r="BN133" s="96"/>
      <c r="BO133" s="96"/>
      <c r="BP133" s="96"/>
    </row>
    <row r="134" spans="1:68" ht="13.5" hidden="1" customHeight="1" x14ac:dyDescent="0.2">
      <c r="A134" s="2" t="s">
        <v>211</v>
      </c>
      <c r="B134" s="96"/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6"/>
      <c r="T134" s="96"/>
      <c r="U134" s="96"/>
      <c r="V134" s="96"/>
      <c r="W134" s="96"/>
      <c r="X134" s="96"/>
      <c r="Y134" s="96"/>
      <c r="Z134" s="96"/>
      <c r="AA134" s="96"/>
      <c r="AB134" s="96"/>
      <c r="AC134" s="96"/>
      <c r="AD134" s="96"/>
      <c r="AE134" s="96"/>
      <c r="AF134" s="96"/>
      <c r="AG134" s="96"/>
      <c r="AH134" s="96"/>
      <c r="AI134" s="96"/>
      <c r="AJ134" s="96"/>
      <c r="AK134" s="96"/>
      <c r="AL134" s="96"/>
      <c r="AM134" s="96"/>
      <c r="AN134" s="96"/>
      <c r="AO134" s="96"/>
      <c r="AP134" s="96"/>
      <c r="AQ134" s="96"/>
      <c r="AR134" s="96"/>
      <c r="AS134" s="96"/>
      <c r="AT134" s="96"/>
      <c r="AU134" s="96"/>
      <c r="AV134" s="96"/>
      <c r="AW134" s="96"/>
      <c r="AX134" s="96"/>
      <c r="AY134" s="96"/>
      <c r="AZ134" s="96"/>
      <c r="BA134" s="96"/>
      <c r="BB134" s="96"/>
      <c r="BC134" s="96"/>
      <c r="BD134" s="96"/>
      <c r="BE134" s="96"/>
      <c r="BF134" s="96"/>
      <c r="BG134" s="96"/>
      <c r="BH134" s="96"/>
      <c r="BI134" s="96"/>
      <c r="BJ134" s="96"/>
      <c r="BK134" s="96"/>
      <c r="BL134" s="96"/>
      <c r="BM134" s="96"/>
      <c r="BN134" s="96"/>
      <c r="BO134" s="96"/>
      <c r="BP134" s="96"/>
    </row>
    <row r="135" spans="1:68" ht="13.5" hidden="1" customHeight="1" x14ac:dyDescent="0.2">
      <c r="A135" s="2" t="s">
        <v>212</v>
      </c>
      <c r="B135" s="96"/>
      <c r="C135" s="96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96"/>
      <c r="U135" s="96"/>
      <c r="V135" s="96"/>
      <c r="W135" s="96"/>
      <c r="X135" s="96"/>
      <c r="Y135" s="96"/>
      <c r="Z135" s="96"/>
      <c r="AA135" s="96"/>
      <c r="AB135" s="96"/>
      <c r="AC135" s="96"/>
      <c r="AD135" s="96"/>
      <c r="AE135" s="96"/>
      <c r="AF135" s="96"/>
      <c r="AG135" s="96"/>
      <c r="AH135" s="96"/>
      <c r="AI135" s="96"/>
      <c r="AJ135" s="96"/>
      <c r="AK135" s="96"/>
      <c r="AL135" s="96"/>
      <c r="AM135" s="96"/>
      <c r="AN135" s="96"/>
      <c r="AO135" s="96"/>
      <c r="AP135" s="96"/>
      <c r="AQ135" s="96"/>
      <c r="AR135" s="96"/>
      <c r="AS135" s="96"/>
      <c r="AT135" s="96"/>
      <c r="AU135" s="96"/>
      <c r="AV135" s="96"/>
      <c r="AW135" s="96"/>
      <c r="AX135" s="96"/>
      <c r="AY135" s="96"/>
      <c r="AZ135" s="96"/>
      <c r="BA135" s="96"/>
      <c r="BB135" s="96"/>
      <c r="BC135" s="96"/>
      <c r="BD135" s="96"/>
      <c r="BE135" s="96"/>
      <c r="BF135" s="96"/>
      <c r="BG135" s="96"/>
      <c r="BH135" s="96"/>
      <c r="BI135" s="96"/>
      <c r="BJ135" s="96"/>
      <c r="BK135" s="96"/>
      <c r="BL135" s="96"/>
      <c r="BM135" s="96"/>
      <c r="BN135" s="96"/>
      <c r="BO135" s="96"/>
      <c r="BP135" s="96"/>
    </row>
    <row r="136" spans="1:68" ht="13.5" hidden="1" customHeight="1" x14ac:dyDescent="0.2">
      <c r="A136" s="2" t="s">
        <v>213</v>
      </c>
      <c r="B136" s="96"/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  <c r="T136" s="96"/>
      <c r="U136" s="96"/>
      <c r="V136" s="96"/>
      <c r="W136" s="96"/>
      <c r="X136" s="96"/>
      <c r="Y136" s="96"/>
      <c r="Z136" s="96"/>
      <c r="AA136" s="96"/>
      <c r="AB136" s="96"/>
      <c r="AC136" s="96"/>
      <c r="AD136" s="96"/>
      <c r="AE136" s="96"/>
      <c r="AF136" s="96"/>
      <c r="AG136" s="96"/>
      <c r="AH136" s="96"/>
      <c r="AI136" s="96"/>
      <c r="AJ136" s="96"/>
      <c r="AK136" s="96"/>
      <c r="AL136" s="96"/>
      <c r="AM136" s="96"/>
      <c r="AN136" s="96"/>
      <c r="AO136" s="96"/>
      <c r="AP136" s="96"/>
      <c r="AQ136" s="96"/>
      <c r="AR136" s="96"/>
      <c r="AS136" s="96"/>
      <c r="AT136" s="96"/>
      <c r="AU136" s="96"/>
      <c r="AV136" s="96"/>
      <c r="AW136" s="96"/>
      <c r="AX136" s="96"/>
      <c r="AY136" s="96"/>
      <c r="AZ136" s="96"/>
      <c r="BA136" s="96"/>
      <c r="BB136" s="96"/>
      <c r="BC136" s="96"/>
      <c r="BD136" s="96"/>
      <c r="BE136" s="96"/>
      <c r="BF136" s="96"/>
      <c r="BG136" s="96"/>
      <c r="BH136" s="96"/>
      <c r="BI136" s="96"/>
      <c r="BJ136" s="96"/>
      <c r="BK136" s="96"/>
      <c r="BL136" s="96"/>
      <c r="BM136" s="96"/>
      <c r="BN136" s="96"/>
      <c r="BO136" s="96"/>
      <c r="BP136" s="96"/>
    </row>
    <row r="137" spans="1:68" ht="13.5" hidden="1" customHeight="1" x14ac:dyDescent="0.2">
      <c r="A137" s="2" t="s">
        <v>214</v>
      </c>
      <c r="B137" s="96"/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  <c r="T137" s="96"/>
      <c r="U137" s="96"/>
      <c r="V137" s="96"/>
      <c r="W137" s="96"/>
      <c r="X137" s="96"/>
      <c r="Y137" s="96"/>
      <c r="Z137" s="96"/>
      <c r="AA137" s="96"/>
      <c r="AB137" s="96"/>
      <c r="AC137" s="96"/>
      <c r="AD137" s="96"/>
      <c r="AE137" s="96"/>
      <c r="AF137" s="96"/>
      <c r="AG137" s="96"/>
      <c r="AH137" s="96"/>
      <c r="AI137" s="96"/>
      <c r="AJ137" s="96"/>
      <c r="AK137" s="96"/>
      <c r="AL137" s="96"/>
      <c r="AM137" s="96"/>
      <c r="AN137" s="96"/>
      <c r="AO137" s="96"/>
      <c r="AP137" s="96"/>
      <c r="AQ137" s="96"/>
      <c r="AR137" s="96"/>
      <c r="AS137" s="96"/>
      <c r="AT137" s="96"/>
      <c r="AU137" s="96"/>
      <c r="AV137" s="96"/>
      <c r="AW137" s="96"/>
      <c r="AX137" s="96"/>
      <c r="AY137" s="96"/>
      <c r="AZ137" s="96"/>
      <c r="BA137" s="96"/>
      <c r="BB137" s="96"/>
      <c r="BC137" s="96"/>
      <c r="BD137" s="96"/>
      <c r="BE137" s="96"/>
      <c r="BF137" s="96"/>
      <c r="BG137" s="96"/>
      <c r="BH137" s="96"/>
      <c r="BI137" s="96"/>
      <c r="BJ137" s="96"/>
      <c r="BK137" s="96"/>
      <c r="BL137" s="96"/>
      <c r="BM137" s="96"/>
      <c r="BN137" s="96"/>
      <c r="BO137" s="96"/>
      <c r="BP137" s="96"/>
    </row>
    <row r="138" spans="1:68" ht="13.5" hidden="1" customHeight="1" x14ac:dyDescent="0.2">
      <c r="A138" s="2" t="s">
        <v>215</v>
      </c>
      <c r="B138" s="96"/>
      <c r="C138" s="96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96"/>
      <c r="T138" s="96"/>
      <c r="U138" s="96"/>
      <c r="V138" s="96"/>
      <c r="W138" s="96"/>
      <c r="X138" s="96"/>
      <c r="Y138" s="96"/>
      <c r="Z138" s="96"/>
      <c r="AA138" s="96"/>
      <c r="AB138" s="96"/>
      <c r="AC138" s="96"/>
      <c r="AD138" s="96"/>
      <c r="AE138" s="96"/>
      <c r="AF138" s="96"/>
      <c r="AG138" s="96"/>
      <c r="AH138" s="96"/>
      <c r="AI138" s="96"/>
      <c r="AJ138" s="96"/>
      <c r="AK138" s="96"/>
      <c r="AL138" s="96"/>
      <c r="AM138" s="96"/>
      <c r="AN138" s="96"/>
      <c r="AO138" s="96"/>
      <c r="AP138" s="96"/>
      <c r="AQ138" s="96"/>
      <c r="AR138" s="96"/>
      <c r="AS138" s="96"/>
      <c r="AT138" s="96"/>
      <c r="AU138" s="96"/>
      <c r="AV138" s="96"/>
      <c r="AW138" s="96"/>
      <c r="AX138" s="96"/>
      <c r="AY138" s="96"/>
      <c r="AZ138" s="96"/>
      <c r="BA138" s="96"/>
      <c r="BB138" s="96"/>
      <c r="BC138" s="96"/>
      <c r="BD138" s="96"/>
      <c r="BE138" s="96"/>
      <c r="BF138" s="96"/>
      <c r="BG138" s="96"/>
      <c r="BH138" s="96"/>
      <c r="BI138" s="96"/>
      <c r="BJ138" s="96"/>
      <c r="BK138" s="96"/>
      <c r="BL138" s="96"/>
      <c r="BM138" s="96"/>
      <c r="BN138" s="96"/>
      <c r="BO138" s="96"/>
      <c r="BP138" s="96"/>
    </row>
    <row r="139" spans="1:68" ht="13.5" hidden="1" customHeight="1" x14ac:dyDescent="0.2">
      <c r="A139" s="2" t="s">
        <v>216</v>
      </c>
      <c r="B139" s="96"/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  <c r="T139" s="96"/>
      <c r="U139" s="96"/>
      <c r="V139" s="96"/>
      <c r="W139" s="96"/>
      <c r="X139" s="96"/>
      <c r="Y139" s="96"/>
      <c r="Z139" s="96"/>
      <c r="AA139" s="96"/>
      <c r="AB139" s="96"/>
      <c r="AC139" s="96"/>
      <c r="AD139" s="96"/>
      <c r="AE139" s="96"/>
      <c r="AF139" s="96"/>
      <c r="AG139" s="96"/>
      <c r="AH139" s="96"/>
      <c r="AI139" s="96"/>
      <c r="AJ139" s="96"/>
      <c r="AK139" s="96"/>
      <c r="AL139" s="96"/>
      <c r="AM139" s="96"/>
      <c r="AN139" s="96"/>
      <c r="AO139" s="96"/>
      <c r="AP139" s="96"/>
      <c r="AQ139" s="96"/>
      <c r="AR139" s="96"/>
      <c r="AS139" s="96"/>
      <c r="AT139" s="96"/>
      <c r="AU139" s="96"/>
      <c r="AV139" s="96"/>
      <c r="AW139" s="96"/>
      <c r="AX139" s="96"/>
      <c r="AY139" s="96"/>
      <c r="AZ139" s="96"/>
      <c r="BA139" s="96"/>
      <c r="BB139" s="96"/>
      <c r="BC139" s="96"/>
      <c r="BD139" s="96"/>
      <c r="BE139" s="96"/>
      <c r="BF139" s="96"/>
      <c r="BG139" s="96"/>
      <c r="BH139" s="96"/>
      <c r="BI139" s="96"/>
      <c r="BJ139" s="96"/>
      <c r="BK139" s="96"/>
      <c r="BL139" s="96"/>
      <c r="BM139" s="96"/>
      <c r="BN139" s="96"/>
      <c r="BO139" s="96"/>
      <c r="BP139" s="96"/>
    </row>
    <row r="140" spans="1:68" ht="13.5" hidden="1" customHeight="1" x14ac:dyDescent="0.2">
      <c r="A140" s="13" t="s">
        <v>133</v>
      </c>
      <c r="B140" s="98"/>
      <c r="C140" s="98"/>
      <c r="D140" s="98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8"/>
      <c r="Q140" s="98"/>
      <c r="R140" s="98"/>
      <c r="S140" s="98"/>
      <c r="T140" s="98"/>
      <c r="U140" s="98"/>
      <c r="V140" s="98"/>
      <c r="W140" s="98"/>
      <c r="X140" s="98"/>
      <c r="Y140" s="98"/>
      <c r="Z140" s="98"/>
      <c r="AA140" s="98"/>
      <c r="AB140" s="98"/>
      <c r="AC140" s="98"/>
      <c r="AD140" s="98"/>
      <c r="AE140" s="98"/>
      <c r="AF140" s="98"/>
      <c r="AG140" s="98"/>
      <c r="AH140" s="98"/>
      <c r="AI140" s="98"/>
      <c r="AJ140" s="98"/>
      <c r="AK140" s="98"/>
      <c r="AL140" s="98"/>
      <c r="AM140" s="98"/>
      <c r="AN140" s="98"/>
      <c r="AO140" s="98"/>
      <c r="AP140" s="98"/>
      <c r="AQ140" s="98"/>
      <c r="AR140" s="98"/>
      <c r="AS140" s="98"/>
      <c r="AT140" s="98"/>
      <c r="AU140" s="98"/>
      <c r="AV140" s="98"/>
      <c r="AW140" s="98"/>
      <c r="AX140" s="98"/>
      <c r="AY140" s="98"/>
      <c r="AZ140" s="98"/>
      <c r="BA140" s="98"/>
      <c r="BB140" s="98"/>
      <c r="BC140" s="98"/>
      <c r="BD140" s="98"/>
      <c r="BE140" s="98"/>
      <c r="BF140" s="98"/>
      <c r="BG140" s="98"/>
      <c r="BH140" s="98"/>
      <c r="BI140" s="98"/>
      <c r="BJ140" s="96"/>
      <c r="BK140" s="96"/>
      <c r="BL140" s="96"/>
      <c r="BM140" s="96"/>
      <c r="BN140" s="96"/>
      <c r="BO140" s="96"/>
      <c r="BP140" s="96"/>
    </row>
    <row r="141" spans="1:68" ht="13.5" hidden="1" customHeight="1" x14ac:dyDescent="0.2">
      <c r="A141" s="97"/>
      <c r="B141" s="97"/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7"/>
      <c r="AV141" s="97"/>
      <c r="AW141" s="97"/>
      <c r="AX141" s="97"/>
      <c r="AY141" s="97"/>
      <c r="AZ141" s="97"/>
      <c r="BA141" s="97"/>
      <c r="BB141" s="97"/>
      <c r="BC141" s="97"/>
      <c r="BD141" s="97"/>
      <c r="BE141" s="97"/>
      <c r="BF141" s="89"/>
      <c r="BG141" s="89"/>
      <c r="BH141" s="89"/>
      <c r="BI141" s="89"/>
      <c r="BJ141" s="89"/>
      <c r="BK141" s="89"/>
      <c r="BL141" s="89"/>
    </row>
    <row r="142" spans="1:68" ht="13.5" hidden="1" customHeight="1" x14ac:dyDescent="0.2">
      <c r="A142" s="92" t="s">
        <v>161</v>
      </c>
      <c r="B142" s="92" t="s">
        <v>244</v>
      </c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 t="s">
        <v>230</v>
      </c>
      <c r="U142" s="92"/>
      <c r="V142" s="92"/>
      <c r="W142" s="92"/>
      <c r="X142" s="92"/>
      <c r="Y142" s="92"/>
      <c r="Z142" s="92"/>
      <c r="AA142" s="92"/>
      <c r="AB142" s="92"/>
      <c r="AC142" s="92" t="s">
        <v>231</v>
      </c>
      <c r="AD142" s="92"/>
      <c r="AE142" s="92"/>
      <c r="AF142" s="92"/>
      <c r="AG142" s="92"/>
      <c r="AH142" s="92"/>
      <c r="AI142" s="92"/>
      <c r="AJ142" s="92"/>
      <c r="AK142" s="92"/>
      <c r="AL142" s="92"/>
      <c r="AM142" s="92"/>
      <c r="AN142" s="92"/>
      <c r="AO142" s="92"/>
      <c r="AP142" s="92"/>
      <c r="AQ142" s="92" t="s">
        <v>232</v>
      </c>
      <c r="AR142" s="92"/>
      <c r="AS142" s="92"/>
      <c r="AT142" s="92"/>
      <c r="AU142" s="92"/>
      <c r="AV142" s="92"/>
      <c r="AW142" s="92" t="s">
        <v>233</v>
      </c>
      <c r="AX142" s="92"/>
      <c r="AY142" s="92"/>
      <c r="AZ142" s="92" t="s">
        <v>133</v>
      </c>
      <c r="BA142" s="92"/>
      <c r="BB142" s="92"/>
      <c r="BC142" s="92" t="s">
        <v>234</v>
      </c>
      <c r="BD142" s="92"/>
      <c r="BE142" s="92"/>
      <c r="BF142" s="92"/>
      <c r="BG142" s="89" t="s">
        <v>235</v>
      </c>
      <c r="BH142" s="89"/>
      <c r="BI142" s="89"/>
    </row>
    <row r="143" spans="1:68" ht="13.5" hidden="1" customHeight="1" x14ac:dyDescent="0.2">
      <c r="A143" s="92"/>
      <c r="B143" s="92"/>
      <c r="C143" s="92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2"/>
      <c r="X143" s="92"/>
      <c r="Y143" s="92"/>
      <c r="Z143" s="92"/>
      <c r="AA143" s="92"/>
      <c r="AB143" s="92"/>
      <c r="AC143" s="92" t="s">
        <v>236</v>
      </c>
      <c r="AD143" s="92"/>
      <c r="AE143" s="92"/>
      <c r="AF143" s="92"/>
      <c r="AG143" s="92"/>
      <c r="AH143" s="92"/>
      <c r="AI143" s="92"/>
      <c r="AJ143" s="92" t="s">
        <v>237</v>
      </c>
      <c r="AK143" s="92"/>
      <c r="AL143" s="92"/>
      <c r="AM143" s="92"/>
      <c r="AN143" s="92"/>
      <c r="AO143" s="92"/>
      <c r="AP143" s="92"/>
      <c r="AQ143" s="92" t="s">
        <v>238</v>
      </c>
      <c r="AR143" s="92"/>
      <c r="AS143" s="92"/>
      <c r="AT143" s="92" t="s">
        <v>239</v>
      </c>
      <c r="AU143" s="92"/>
      <c r="AV143" s="92"/>
      <c r="AW143" s="92"/>
      <c r="AX143" s="93"/>
      <c r="AY143" s="92"/>
      <c r="AZ143" s="92"/>
      <c r="BA143" s="93"/>
      <c r="BB143" s="92"/>
      <c r="BC143" s="92"/>
      <c r="BD143" s="93"/>
      <c r="BE143" s="93"/>
      <c r="BF143" s="92"/>
      <c r="BG143" s="89"/>
      <c r="BH143" s="93"/>
      <c r="BI143" s="89"/>
    </row>
    <row r="144" spans="1:68" ht="13.5" hidden="1" customHeight="1" x14ac:dyDescent="0.2">
      <c r="A144" s="92"/>
      <c r="B144" s="92" t="s">
        <v>133</v>
      </c>
      <c r="C144" s="92"/>
      <c r="D144" s="92"/>
      <c r="E144" s="92"/>
      <c r="F144" s="92"/>
      <c r="G144" s="92"/>
      <c r="H144" s="92" t="s">
        <v>240</v>
      </c>
      <c r="I144" s="92"/>
      <c r="J144" s="92"/>
      <c r="K144" s="92"/>
      <c r="L144" s="92"/>
      <c r="M144" s="92"/>
      <c r="N144" s="92" t="s">
        <v>241</v>
      </c>
      <c r="O144" s="92"/>
      <c r="P144" s="92"/>
      <c r="Q144" s="92"/>
      <c r="R144" s="92"/>
      <c r="S144" s="92"/>
      <c r="T144" s="92" t="s">
        <v>133</v>
      </c>
      <c r="U144" s="92"/>
      <c r="V144" s="92"/>
      <c r="W144" s="92" t="s">
        <v>240</v>
      </c>
      <c r="X144" s="92"/>
      <c r="Y144" s="92"/>
      <c r="Z144" s="92" t="s">
        <v>241</v>
      </c>
      <c r="AA144" s="92"/>
      <c r="AB144" s="92"/>
      <c r="AC144" s="92" t="s">
        <v>133</v>
      </c>
      <c r="AD144" s="92"/>
      <c r="AE144" s="92"/>
      <c r="AF144" s="92" t="s">
        <v>240</v>
      </c>
      <c r="AG144" s="92"/>
      <c r="AH144" s="92" t="s">
        <v>241</v>
      </c>
      <c r="AI144" s="92"/>
      <c r="AJ144" s="92" t="s">
        <v>133</v>
      </c>
      <c r="AK144" s="92"/>
      <c r="AL144" s="92"/>
      <c r="AM144" s="92" t="s">
        <v>240</v>
      </c>
      <c r="AN144" s="92"/>
      <c r="AO144" s="92" t="s">
        <v>241</v>
      </c>
      <c r="AP144" s="92"/>
      <c r="AQ144" s="92"/>
      <c r="AR144" s="92"/>
      <c r="AS144" s="92"/>
      <c r="AT144" s="92"/>
      <c r="AU144" s="92"/>
      <c r="AV144" s="92"/>
      <c r="AW144" s="92"/>
      <c r="AX144" s="92"/>
      <c r="AY144" s="92"/>
      <c r="AZ144" s="92"/>
      <c r="BA144" s="92"/>
      <c r="BB144" s="92"/>
      <c r="BC144" s="92"/>
      <c r="BD144" s="93"/>
      <c r="BE144" s="93"/>
      <c r="BF144" s="92"/>
      <c r="BG144" s="89"/>
      <c r="BH144" s="93"/>
      <c r="BI144" s="89"/>
    </row>
    <row r="145" spans="1:61" ht="13.5" hidden="1" customHeight="1" x14ac:dyDescent="0.2">
      <c r="A145" s="92"/>
      <c r="B145" s="92" t="s">
        <v>242</v>
      </c>
      <c r="C145" s="92"/>
      <c r="D145" s="92"/>
      <c r="E145" s="92" t="s">
        <v>243</v>
      </c>
      <c r="F145" s="92"/>
      <c r="G145" s="92"/>
      <c r="H145" s="92" t="s">
        <v>242</v>
      </c>
      <c r="I145" s="92"/>
      <c r="J145" s="92"/>
      <c r="K145" s="92" t="s">
        <v>243</v>
      </c>
      <c r="L145" s="92"/>
      <c r="M145" s="92"/>
      <c r="N145" s="92" t="s">
        <v>242</v>
      </c>
      <c r="O145" s="92"/>
      <c r="P145" s="92"/>
      <c r="Q145" s="92" t="s">
        <v>243</v>
      </c>
      <c r="R145" s="92"/>
      <c r="S145" s="92"/>
      <c r="T145" s="92" t="s">
        <v>242</v>
      </c>
      <c r="U145" s="92"/>
      <c r="V145" s="92"/>
      <c r="W145" s="92" t="s">
        <v>242</v>
      </c>
      <c r="X145" s="92"/>
      <c r="Y145" s="92"/>
      <c r="Z145" s="92" t="s">
        <v>242</v>
      </c>
      <c r="AA145" s="92"/>
      <c r="AB145" s="92"/>
      <c r="AC145" s="92" t="s">
        <v>242</v>
      </c>
      <c r="AD145" s="92"/>
      <c r="AE145" s="92"/>
      <c r="AF145" s="92" t="s">
        <v>242</v>
      </c>
      <c r="AG145" s="92"/>
      <c r="AH145" s="92" t="s">
        <v>242</v>
      </c>
      <c r="AI145" s="92"/>
      <c r="AJ145" s="92" t="s">
        <v>242</v>
      </c>
      <c r="AK145" s="92"/>
      <c r="AL145" s="92"/>
      <c r="AM145" s="92" t="s">
        <v>242</v>
      </c>
      <c r="AN145" s="92"/>
      <c r="AO145" s="92" t="s">
        <v>242</v>
      </c>
      <c r="AP145" s="92"/>
      <c r="AQ145" s="92" t="s">
        <v>242</v>
      </c>
      <c r="AR145" s="92"/>
      <c r="AS145" s="92"/>
      <c r="AT145" s="92" t="s">
        <v>242</v>
      </c>
      <c r="AU145" s="92"/>
      <c r="AV145" s="92"/>
      <c r="AW145" s="92" t="s">
        <v>242</v>
      </c>
      <c r="AX145" s="92"/>
      <c r="AY145" s="92"/>
      <c r="AZ145" s="92" t="s">
        <v>242</v>
      </c>
      <c r="BA145" s="92"/>
      <c r="BB145" s="92"/>
      <c r="BC145" s="92"/>
      <c r="BD145" s="92"/>
      <c r="BE145" s="92"/>
      <c r="BF145" s="92"/>
      <c r="BG145" s="89"/>
      <c r="BH145" s="89"/>
      <c r="BI145" s="89"/>
    </row>
    <row r="146" spans="1:61" ht="13.5" hidden="1" customHeight="1" x14ac:dyDescent="0.2">
      <c r="A146" s="11" t="s">
        <v>206</v>
      </c>
      <c r="B146" s="99"/>
      <c r="C146" s="99"/>
      <c r="D146" s="99"/>
      <c r="E146" s="99"/>
      <c r="F146" s="99"/>
      <c r="G146" s="99"/>
      <c r="H146" s="99"/>
      <c r="I146" s="99"/>
      <c r="J146" s="99"/>
      <c r="K146" s="99"/>
      <c r="L146" s="99"/>
      <c r="M146" s="99"/>
      <c r="N146" s="99"/>
      <c r="O146" s="99"/>
      <c r="P146" s="99"/>
      <c r="Q146" s="99"/>
      <c r="R146" s="99"/>
      <c r="S146" s="99"/>
      <c r="T146" s="99"/>
      <c r="U146" s="99"/>
      <c r="V146" s="99"/>
      <c r="W146" s="99"/>
      <c r="X146" s="99"/>
      <c r="Y146" s="99"/>
      <c r="Z146" s="99"/>
      <c r="AA146" s="99"/>
      <c r="AB146" s="99"/>
      <c r="AC146" s="99"/>
      <c r="AD146" s="99"/>
      <c r="AE146" s="99"/>
      <c r="AF146" s="99"/>
      <c r="AG146" s="99"/>
      <c r="AH146" s="99"/>
      <c r="AI146" s="99"/>
      <c r="AJ146" s="99"/>
      <c r="AK146" s="99"/>
      <c r="AL146" s="99"/>
      <c r="AM146" s="99"/>
      <c r="AN146" s="99"/>
      <c r="AO146" s="99"/>
      <c r="AP146" s="99"/>
      <c r="AQ146" s="99"/>
      <c r="AR146" s="99"/>
      <c r="AS146" s="99"/>
      <c r="AT146" s="99"/>
      <c r="AU146" s="99"/>
      <c r="AV146" s="99"/>
      <c r="AW146" s="99"/>
      <c r="AX146" s="99"/>
      <c r="AY146" s="99"/>
      <c r="AZ146" s="99"/>
      <c r="BA146" s="99"/>
      <c r="BB146" s="99"/>
      <c r="BC146" s="96"/>
      <c r="BD146" s="96"/>
      <c r="BE146" s="96"/>
      <c r="BF146" s="96"/>
      <c r="BG146" s="96"/>
      <c r="BH146" s="96"/>
      <c r="BI146" s="96"/>
    </row>
    <row r="147" spans="1:61" ht="13.5" hidden="1" customHeight="1" x14ac:dyDescent="0.2">
      <c r="A147" s="11" t="s">
        <v>207</v>
      </c>
      <c r="B147" s="99"/>
      <c r="C147" s="99"/>
      <c r="D147" s="99"/>
      <c r="E147" s="99"/>
      <c r="F147" s="99"/>
      <c r="G147" s="99"/>
      <c r="H147" s="99"/>
      <c r="I147" s="99"/>
      <c r="J147" s="99"/>
      <c r="K147" s="99"/>
      <c r="L147" s="99"/>
      <c r="M147" s="99"/>
      <c r="N147" s="99"/>
      <c r="O147" s="99"/>
      <c r="P147" s="99"/>
      <c r="Q147" s="99"/>
      <c r="R147" s="99"/>
      <c r="S147" s="99"/>
      <c r="T147" s="99"/>
      <c r="U147" s="99"/>
      <c r="V147" s="99"/>
      <c r="W147" s="99"/>
      <c r="X147" s="99"/>
      <c r="Y147" s="99"/>
      <c r="Z147" s="99"/>
      <c r="AA147" s="99"/>
      <c r="AB147" s="99"/>
      <c r="AC147" s="99"/>
      <c r="AD147" s="99"/>
      <c r="AE147" s="99"/>
      <c r="AF147" s="99"/>
      <c r="AG147" s="99"/>
      <c r="AH147" s="99"/>
      <c r="AI147" s="99"/>
      <c r="AJ147" s="99"/>
      <c r="AK147" s="99"/>
      <c r="AL147" s="99"/>
      <c r="AM147" s="99"/>
      <c r="AN147" s="99"/>
      <c r="AO147" s="99"/>
      <c r="AP147" s="99"/>
      <c r="AQ147" s="99"/>
      <c r="AR147" s="99"/>
      <c r="AS147" s="99"/>
      <c r="AT147" s="99"/>
      <c r="AU147" s="99"/>
      <c r="AV147" s="99"/>
      <c r="AW147" s="99"/>
      <c r="AX147" s="99"/>
      <c r="AY147" s="99"/>
      <c r="AZ147" s="99"/>
      <c r="BA147" s="99"/>
      <c r="BB147" s="99"/>
      <c r="BC147" s="96"/>
      <c r="BD147" s="96"/>
      <c r="BE147" s="96"/>
      <c r="BF147" s="96"/>
      <c r="BG147" s="96"/>
      <c r="BH147" s="96"/>
      <c r="BI147" s="96"/>
    </row>
    <row r="148" spans="1:61" ht="13.5" hidden="1" customHeight="1" x14ac:dyDescent="0.2">
      <c r="A148" s="11" t="s">
        <v>208</v>
      </c>
      <c r="B148" s="99"/>
      <c r="C148" s="99"/>
      <c r="D148" s="99"/>
      <c r="E148" s="99"/>
      <c r="F148" s="99"/>
      <c r="G148" s="99"/>
      <c r="H148" s="99"/>
      <c r="I148" s="99"/>
      <c r="J148" s="99"/>
      <c r="K148" s="99"/>
      <c r="L148" s="99"/>
      <c r="M148" s="99"/>
      <c r="N148" s="99"/>
      <c r="O148" s="99"/>
      <c r="P148" s="99"/>
      <c r="Q148" s="99"/>
      <c r="R148" s="99"/>
      <c r="S148" s="99"/>
      <c r="T148" s="99"/>
      <c r="U148" s="99"/>
      <c r="V148" s="99"/>
      <c r="W148" s="99"/>
      <c r="X148" s="99"/>
      <c r="Y148" s="99"/>
      <c r="Z148" s="99"/>
      <c r="AA148" s="99"/>
      <c r="AB148" s="99"/>
      <c r="AC148" s="99"/>
      <c r="AD148" s="99"/>
      <c r="AE148" s="99"/>
      <c r="AF148" s="99"/>
      <c r="AG148" s="99"/>
      <c r="AH148" s="99"/>
      <c r="AI148" s="99"/>
      <c r="AJ148" s="99"/>
      <c r="AK148" s="99"/>
      <c r="AL148" s="99"/>
      <c r="AM148" s="99"/>
      <c r="AN148" s="99"/>
      <c r="AO148" s="99"/>
      <c r="AP148" s="99"/>
      <c r="AQ148" s="99"/>
      <c r="AR148" s="99"/>
      <c r="AS148" s="99"/>
      <c r="AT148" s="99"/>
      <c r="AU148" s="99"/>
      <c r="AV148" s="99"/>
      <c r="AW148" s="99"/>
      <c r="AX148" s="99"/>
      <c r="AY148" s="99"/>
      <c r="AZ148" s="99"/>
      <c r="BA148" s="99"/>
      <c r="BB148" s="99"/>
      <c r="BC148" s="96"/>
      <c r="BD148" s="96"/>
      <c r="BE148" s="96"/>
      <c r="BF148" s="96"/>
      <c r="BG148" s="96"/>
      <c r="BH148" s="96"/>
      <c r="BI148" s="96"/>
    </row>
    <row r="149" spans="1:61" ht="13.5" hidden="1" customHeight="1" x14ac:dyDescent="0.2">
      <c r="A149" s="11" t="s">
        <v>209</v>
      </c>
      <c r="B149" s="99"/>
      <c r="C149" s="99"/>
      <c r="D149" s="99"/>
      <c r="E149" s="99"/>
      <c r="F149" s="99"/>
      <c r="G149" s="99"/>
      <c r="H149" s="99"/>
      <c r="I149" s="99"/>
      <c r="J149" s="99"/>
      <c r="K149" s="99"/>
      <c r="L149" s="99"/>
      <c r="M149" s="99"/>
      <c r="N149" s="99"/>
      <c r="O149" s="99"/>
      <c r="P149" s="99"/>
      <c r="Q149" s="99"/>
      <c r="R149" s="99"/>
      <c r="S149" s="99"/>
      <c r="T149" s="99"/>
      <c r="U149" s="99"/>
      <c r="V149" s="99"/>
      <c r="W149" s="99"/>
      <c r="X149" s="99"/>
      <c r="Y149" s="99"/>
      <c r="Z149" s="99"/>
      <c r="AA149" s="99"/>
      <c r="AB149" s="99"/>
      <c r="AC149" s="99"/>
      <c r="AD149" s="99"/>
      <c r="AE149" s="99"/>
      <c r="AF149" s="96"/>
      <c r="AG149" s="96"/>
      <c r="AH149" s="99"/>
      <c r="AI149" s="99"/>
      <c r="AJ149" s="99"/>
      <c r="AK149" s="99"/>
      <c r="AL149" s="99"/>
      <c r="AM149" s="99"/>
      <c r="AN149" s="99"/>
      <c r="AO149" s="99"/>
      <c r="AP149" s="99"/>
      <c r="AQ149" s="99"/>
      <c r="AR149" s="99"/>
      <c r="AS149" s="99"/>
      <c r="AT149" s="99"/>
      <c r="AU149" s="99"/>
      <c r="AV149" s="99"/>
      <c r="AW149" s="99"/>
      <c r="AX149" s="99"/>
      <c r="AY149" s="99"/>
      <c r="AZ149" s="99"/>
      <c r="BA149" s="99"/>
      <c r="BB149" s="99"/>
      <c r="BC149" s="96"/>
      <c r="BD149" s="96"/>
      <c r="BE149" s="96"/>
      <c r="BF149" s="96"/>
      <c r="BG149" s="96"/>
      <c r="BH149" s="96"/>
      <c r="BI149" s="96"/>
    </row>
    <row r="150" spans="1:61" ht="13.5" hidden="1" customHeight="1" x14ac:dyDescent="0.2">
      <c r="A150" s="11" t="s">
        <v>210</v>
      </c>
      <c r="B150" s="99"/>
      <c r="C150" s="99"/>
      <c r="D150" s="99"/>
      <c r="E150" s="99"/>
      <c r="F150" s="99"/>
      <c r="G150" s="99"/>
      <c r="H150" s="99"/>
      <c r="I150" s="99"/>
      <c r="J150" s="99"/>
      <c r="K150" s="99"/>
      <c r="L150" s="99"/>
      <c r="M150" s="99"/>
      <c r="N150" s="99"/>
      <c r="O150" s="99"/>
      <c r="P150" s="99"/>
      <c r="Q150" s="99"/>
      <c r="R150" s="99"/>
      <c r="S150" s="99"/>
      <c r="T150" s="99"/>
      <c r="U150" s="99"/>
      <c r="V150" s="99"/>
      <c r="W150" s="99"/>
      <c r="X150" s="99"/>
      <c r="Y150" s="99"/>
      <c r="Z150" s="99"/>
      <c r="AA150" s="99"/>
      <c r="AB150" s="99"/>
      <c r="AC150" s="99"/>
      <c r="AD150" s="99"/>
      <c r="AE150" s="99"/>
      <c r="AF150" s="99"/>
      <c r="AG150" s="99"/>
      <c r="AH150" s="99"/>
      <c r="AI150" s="99"/>
      <c r="AJ150" s="99"/>
      <c r="AK150" s="99"/>
      <c r="AL150" s="99"/>
      <c r="AM150" s="99"/>
      <c r="AN150" s="99"/>
      <c r="AO150" s="99"/>
      <c r="AP150" s="99"/>
      <c r="AQ150" s="99"/>
      <c r="AR150" s="99"/>
      <c r="AS150" s="99"/>
      <c r="AT150" s="99"/>
      <c r="AU150" s="99"/>
      <c r="AV150" s="99"/>
      <c r="AW150" s="99"/>
      <c r="AX150" s="99"/>
      <c r="AY150" s="99"/>
      <c r="AZ150" s="99"/>
      <c r="BA150" s="99"/>
      <c r="BB150" s="99"/>
      <c r="BC150" s="96"/>
      <c r="BD150" s="96"/>
      <c r="BE150" s="96"/>
      <c r="BF150" s="96"/>
      <c r="BG150" s="96"/>
      <c r="BH150" s="96"/>
      <c r="BI150" s="96"/>
    </row>
    <row r="151" spans="1:61" ht="13.5" hidden="1" customHeight="1" x14ac:dyDescent="0.2">
      <c r="A151" s="11" t="s">
        <v>211</v>
      </c>
      <c r="B151" s="99"/>
      <c r="C151" s="99"/>
      <c r="D151" s="99"/>
      <c r="E151" s="99"/>
      <c r="F151" s="99"/>
      <c r="G151" s="99"/>
      <c r="H151" s="99"/>
      <c r="I151" s="99"/>
      <c r="J151" s="99"/>
      <c r="K151" s="99"/>
      <c r="L151" s="99"/>
      <c r="M151" s="99"/>
      <c r="N151" s="99"/>
      <c r="O151" s="99"/>
      <c r="P151" s="99"/>
      <c r="Q151" s="99"/>
      <c r="R151" s="99"/>
      <c r="S151" s="99"/>
      <c r="T151" s="99"/>
      <c r="U151" s="99"/>
      <c r="V151" s="99"/>
      <c r="W151" s="99"/>
      <c r="X151" s="99"/>
      <c r="Y151" s="99"/>
      <c r="Z151" s="99"/>
      <c r="AA151" s="99"/>
      <c r="AB151" s="99"/>
      <c r="AC151" s="99"/>
      <c r="AD151" s="99"/>
      <c r="AE151" s="99"/>
      <c r="AF151" s="99"/>
      <c r="AG151" s="99"/>
      <c r="AH151" s="99"/>
      <c r="AI151" s="99"/>
      <c r="AJ151" s="99"/>
      <c r="AK151" s="99"/>
      <c r="AL151" s="99"/>
      <c r="AM151" s="99"/>
      <c r="AN151" s="99"/>
      <c r="AO151" s="99"/>
      <c r="AP151" s="99"/>
      <c r="AQ151" s="99"/>
      <c r="AR151" s="99"/>
      <c r="AS151" s="99"/>
      <c r="AT151" s="99"/>
      <c r="AU151" s="99"/>
      <c r="AV151" s="99"/>
      <c r="AW151" s="99"/>
      <c r="AX151" s="99"/>
      <c r="AY151" s="99"/>
      <c r="AZ151" s="99"/>
      <c r="BA151" s="99"/>
      <c r="BB151" s="99"/>
      <c r="BC151" s="96"/>
      <c r="BD151" s="96"/>
      <c r="BE151" s="96"/>
      <c r="BF151" s="96"/>
      <c r="BG151" s="96"/>
      <c r="BH151" s="96"/>
      <c r="BI151" s="96"/>
    </row>
    <row r="152" spans="1:61" ht="13.5" hidden="1" customHeight="1" x14ac:dyDescent="0.2">
      <c r="A152" s="11" t="s">
        <v>212</v>
      </c>
      <c r="B152" s="99"/>
      <c r="C152" s="99"/>
      <c r="D152" s="99"/>
      <c r="E152" s="99"/>
      <c r="F152" s="99"/>
      <c r="G152" s="99"/>
      <c r="H152" s="99"/>
      <c r="I152" s="99"/>
      <c r="J152" s="99"/>
      <c r="K152" s="99"/>
      <c r="L152" s="99"/>
      <c r="M152" s="99"/>
      <c r="N152" s="99"/>
      <c r="O152" s="99"/>
      <c r="P152" s="99"/>
      <c r="Q152" s="99"/>
      <c r="R152" s="99"/>
      <c r="S152" s="99"/>
      <c r="T152" s="99"/>
      <c r="U152" s="99"/>
      <c r="V152" s="99"/>
      <c r="W152" s="99"/>
      <c r="X152" s="99"/>
      <c r="Y152" s="99"/>
      <c r="Z152" s="99"/>
      <c r="AA152" s="99"/>
      <c r="AB152" s="99"/>
      <c r="AC152" s="99"/>
      <c r="AD152" s="99"/>
      <c r="AE152" s="99"/>
      <c r="AF152" s="99"/>
      <c r="AG152" s="99"/>
      <c r="AH152" s="99"/>
      <c r="AI152" s="99"/>
      <c r="AJ152" s="99"/>
      <c r="AK152" s="99"/>
      <c r="AL152" s="99"/>
      <c r="AM152" s="99"/>
      <c r="AN152" s="99"/>
      <c r="AO152" s="99"/>
      <c r="AP152" s="99"/>
      <c r="AQ152" s="99"/>
      <c r="AR152" s="99"/>
      <c r="AS152" s="99"/>
      <c r="AT152" s="99"/>
      <c r="AU152" s="99"/>
      <c r="AV152" s="99"/>
      <c r="AW152" s="99"/>
      <c r="AX152" s="99"/>
      <c r="AY152" s="99"/>
      <c r="AZ152" s="99"/>
      <c r="BA152" s="99"/>
      <c r="BB152" s="99"/>
      <c r="BC152" s="96"/>
      <c r="BD152" s="96"/>
      <c r="BE152" s="96"/>
      <c r="BF152" s="96"/>
      <c r="BG152" s="96"/>
      <c r="BH152" s="96"/>
      <c r="BI152" s="96"/>
    </row>
    <row r="153" spans="1:61" ht="13.5" hidden="1" customHeight="1" x14ac:dyDescent="0.2">
      <c r="A153" s="11" t="s">
        <v>213</v>
      </c>
      <c r="B153" s="99"/>
      <c r="C153" s="99"/>
      <c r="D153" s="99"/>
      <c r="E153" s="99"/>
      <c r="F153" s="99"/>
      <c r="G153" s="99"/>
      <c r="H153" s="99"/>
      <c r="I153" s="99"/>
      <c r="J153" s="99"/>
      <c r="K153" s="99"/>
      <c r="L153" s="99"/>
      <c r="M153" s="99"/>
      <c r="N153" s="99"/>
      <c r="O153" s="99"/>
      <c r="P153" s="99"/>
      <c r="Q153" s="99"/>
      <c r="R153" s="99"/>
      <c r="S153" s="99"/>
      <c r="T153" s="99"/>
      <c r="U153" s="99"/>
      <c r="V153" s="99"/>
      <c r="W153" s="99"/>
      <c r="X153" s="99"/>
      <c r="Y153" s="99"/>
      <c r="Z153" s="99"/>
      <c r="AA153" s="99"/>
      <c r="AB153" s="99"/>
      <c r="AC153" s="99"/>
      <c r="AD153" s="99"/>
      <c r="AE153" s="99"/>
      <c r="AF153" s="99"/>
      <c r="AG153" s="99"/>
      <c r="AH153" s="99"/>
      <c r="AI153" s="99"/>
      <c r="AJ153" s="99"/>
      <c r="AK153" s="99"/>
      <c r="AL153" s="99"/>
      <c r="AM153" s="99"/>
      <c r="AN153" s="99"/>
      <c r="AO153" s="99"/>
      <c r="AP153" s="99"/>
      <c r="AQ153" s="99"/>
      <c r="AR153" s="99"/>
      <c r="AS153" s="99"/>
      <c r="AT153" s="99"/>
      <c r="AU153" s="99"/>
      <c r="AV153" s="99"/>
      <c r="AW153" s="99"/>
      <c r="AX153" s="99"/>
      <c r="AY153" s="99"/>
      <c r="AZ153" s="99"/>
      <c r="BA153" s="99"/>
      <c r="BB153" s="99"/>
      <c r="BC153" s="96"/>
      <c r="BD153" s="96"/>
      <c r="BE153" s="96"/>
      <c r="BF153" s="96"/>
      <c r="BG153" s="96"/>
      <c r="BH153" s="96"/>
      <c r="BI153" s="96"/>
    </row>
    <row r="154" spans="1:61" ht="13.5" hidden="1" customHeight="1" x14ac:dyDescent="0.2">
      <c r="A154" s="11" t="s">
        <v>214</v>
      </c>
      <c r="B154" s="99"/>
      <c r="C154" s="99"/>
      <c r="D154" s="99"/>
      <c r="E154" s="99"/>
      <c r="F154" s="99"/>
      <c r="G154" s="99"/>
      <c r="H154" s="99"/>
      <c r="I154" s="99"/>
      <c r="J154" s="99"/>
      <c r="K154" s="99"/>
      <c r="L154" s="99"/>
      <c r="M154" s="99"/>
      <c r="N154" s="99"/>
      <c r="O154" s="99"/>
      <c r="P154" s="99"/>
      <c r="Q154" s="99"/>
      <c r="R154" s="99"/>
      <c r="S154" s="99"/>
      <c r="T154" s="99"/>
      <c r="U154" s="99"/>
      <c r="V154" s="99"/>
      <c r="W154" s="99"/>
      <c r="X154" s="99"/>
      <c r="Y154" s="99"/>
      <c r="Z154" s="99"/>
      <c r="AA154" s="99"/>
      <c r="AB154" s="99"/>
      <c r="AC154" s="99"/>
      <c r="AD154" s="99"/>
      <c r="AE154" s="99"/>
      <c r="AF154" s="99"/>
      <c r="AG154" s="99"/>
      <c r="AH154" s="99"/>
      <c r="AI154" s="99"/>
      <c r="AJ154" s="99"/>
      <c r="AK154" s="99"/>
      <c r="AL154" s="99"/>
      <c r="AM154" s="99"/>
      <c r="AN154" s="99"/>
      <c r="AO154" s="99"/>
      <c r="AP154" s="99"/>
      <c r="AQ154" s="99"/>
      <c r="AR154" s="99"/>
      <c r="AS154" s="99"/>
      <c r="AT154" s="99"/>
      <c r="AU154" s="99"/>
      <c r="AV154" s="99"/>
      <c r="AW154" s="99"/>
      <c r="AX154" s="99"/>
      <c r="AY154" s="99"/>
      <c r="AZ154" s="99"/>
      <c r="BA154" s="99"/>
      <c r="BB154" s="99"/>
      <c r="BC154" s="96"/>
      <c r="BD154" s="96"/>
      <c r="BE154" s="96"/>
      <c r="BF154" s="96"/>
      <c r="BG154" s="96"/>
      <c r="BH154" s="96"/>
      <c r="BI154" s="96"/>
    </row>
    <row r="155" spans="1:61" ht="13.5" hidden="1" customHeight="1" x14ac:dyDescent="0.2">
      <c r="A155" s="11" t="s">
        <v>215</v>
      </c>
      <c r="B155" s="99"/>
      <c r="C155" s="99"/>
      <c r="D155" s="99"/>
      <c r="E155" s="99"/>
      <c r="F155" s="99"/>
      <c r="G155" s="99"/>
      <c r="H155" s="99"/>
      <c r="I155" s="99"/>
      <c r="J155" s="99"/>
      <c r="K155" s="99"/>
      <c r="L155" s="99"/>
      <c r="M155" s="99"/>
      <c r="N155" s="99"/>
      <c r="O155" s="99"/>
      <c r="P155" s="99"/>
      <c r="Q155" s="99"/>
      <c r="R155" s="99"/>
      <c r="S155" s="99"/>
      <c r="T155" s="99"/>
      <c r="U155" s="99"/>
      <c r="V155" s="99"/>
      <c r="W155" s="99"/>
      <c r="X155" s="99"/>
      <c r="Y155" s="99"/>
      <c r="Z155" s="99"/>
      <c r="AA155" s="99"/>
      <c r="AB155" s="99"/>
      <c r="AC155" s="99"/>
      <c r="AD155" s="99"/>
      <c r="AE155" s="99"/>
      <c r="AF155" s="99"/>
      <c r="AG155" s="99"/>
      <c r="AH155" s="99"/>
      <c r="AI155" s="99"/>
      <c r="AJ155" s="99"/>
      <c r="AK155" s="99"/>
      <c r="AL155" s="99"/>
      <c r="AM155" s="99"/>
      <c r="AN155" s="99"/>
      <c r="AO155" s="99"/>
      <c r="AP155" s="99"/>
      <c r="AQ155" s="99"/>
      <c r="AR155" s="99"/>
      <c r="AS155" s="99"/>
      <c r="AT155" s="99"/>
      <c r="AU155" s="99"/>
      <c r="AV155" s="99"/>
      <c r="AW155" s="99"/>
      <c r="AX155" s="99"/>
      <c r="AY155" s="99"/>
      <c r="AZ155" s="99"/>
      <c r="BA155" s="99"/>
      <c r="BB155" s="99"/>
      <c r="BC155" s="96"/>
      <c r="BD155" s="96"/>
      <c r="BE155" s="96"/>
      <c r="BF155" s="96"/>
      <c r="BG155" s="96"/>
      <c r="BH155" s="96"/>
      <c r="BI155" s="96"/>
    </row>
    <row r="156" spans="1:61" ht="13.5" hidden="1" customHeight="1" x14ac:dyDescent="0.2">
      <c r="A156" s="11" t="s">
        <v>216</v>
      </c>
      <c r="B156" s="99"/>
      <c r="C156" s="99"/>
      <c r="D156" s="99"/>
      <c r="E156" s="99"/>
      <c r="F156" s="99"/>
      <c r="G156" s="99"/>
      <c r="H156" s="99"/>
      <c r="I156" s="99"/>
      <c r="J156" s="99"/>
      <c r="K156" s="99"/>
      <c r="L156" s="99"/>
      <c r="M156" s="99"/>
      <c r="N156" s="99"/>
      <c r="O156" s="99"/>
      <c r="P156" s="99"/>
      <c r="Q156" s="99"/>
      <c r="R156" s="99"/>
      <c r="S156" s="99"/>
      <c r="T156" s="99"/>
      <c r="U156" s="99"/>
      <c r="V156" s="99"/>
      <c r="W156" s="99"/>
      <c r="X156" s="99"/>
      <c r="Y156" s="99"/>
      <c r="Z156" s="99"/>
      <c r="AA156" s="99"/>
      <c r="AB156" s="99"/>
      <c r="AC156" s="99"/>
      <c r="AD156" s="99"/>
      <c r="AE156" s="99"/>
      <c r="AF156" s="99"/>
      <c r="AG156" s="99"/>
      <c r="AH156" s="99"/>
      <c r="AI156" s="99"/>
      <c r="AJ156" s="99"/>
      <c r="AK156" s="99"/>
      <c r="AL156" s="99"/>
      <c r="AM156" s="99"/>
      <c r="AN156" s="99"/>
      <c r="AO156" s="99"/>
      <c r="AP156" s="99"/>
      <c r="AQ156" s="99"/>
      <c r="AR156" s="99"/>
      <c r="AS156" s="99"/>
      <c r="AT156" s="99"/>
      <c r="AU156" s="99"/>
      <c r="AV156" s="99"/>
      <c r="AW156" s="99"/>
      <c r="AX156" s="99"/>
      <c r="AY156" s="99"/>
      <c r="AZ156" s="99"/>
      <c r="BA156" s="99"/>
      <c r="BB156" s="99"/>
      <c r="BC156" s="96"/>
      <c r="BD156" s="96"/>
      <c r="BE156" s="96"/>
      <c r="BF156" s="96"/>
      <c r="BG156" s="96"/>
      <c r="BH156" s="96"/>
      <c r="BI156" s="96"/>
    </row>
    <row r="157" spans="1:61" ht="13.5" hidden="1" customHeight="1" x14ac:dyDescent="0.2">
      <c r="A157" s="15" t="s">
        <v>133</v>
      </c>
      <c r="B157" s="99"/>
      <c r="C157" s="99"/>
      <c r="D157" s="99"/>
      <c r="E157" s="99"/>
      <c r="F157" s="99"/>
      <c r="G157" s="99"/>
      <c r="H157" s="99"/>
      <c r="I157" s="99"/>
      <c r="J157" s="99"/>
      <c r="K157" s="99"/>
      <c r="L157" s="99"/>
      <c r="M157" s="99"/>
      <c r="N157" s="99"/>
      <c r="O157" s="99"/>
      <c r="P157" s="99"/>
      <c r="Q157" s="99"/>
      <c r="R157" s="99"/>
      <c r="S157" s="99"/>
      <c r="T157" s="99"/>
      <c r="U157" s="99"/>
      <c r="V157" s="99"/>
      <c r="W157" s="99"/>
      <c r="X157" s="99"/>
      <c r="Y157" s="99"/>
      <c r="Z157" s="99"/>
      <c r="AA157" s="99"/>
      <c r="AB157" s="99"/>
      <c r="AC157" s="99"/>
      <c r="AD157" s="99"/>
      <c r="AE157" s="99"/>
      <c r="AF157" s="99"/>
      <c r="AG157" s="99"/>
      <c r="AH157" s="99"/>
      <c r="AI157" s="99"/>
      <c r="AJ157" s="99"/>
      <c r="AK157" s="99"/>
      <c r="AL157" s="99"/>
      <c r="AM157" s="99"/>
      <c r="AN157" s="99"/>
      <c r="AO157" s="96"/>
      <c r="AP157" s="96"/>
      <c r="AQ157" s="99"/>
      <c r="AR157" s="99"/>
      <c r="AS157" s="99"/>
      <c r="AT157" s="99"/>
      <c r="AU157" s="99"/>
      <c r="AV157" s="99"/>
      <c r="AW157" s="99"/>
      <c r="AX157" s="99"/>
      <c r="AY157" s="99"/>
      <c r="AZ157" s="99"/>
      <c r="BA157" s="99"/>
      <c r="BB157" s="99"/>
      <c r="BC157" s="96"/>
      <c r="BD157" s="96"/>
      <c r="BE157" s="96"/>
      <c r="BF157" s="96"/>
      <c r="BG157" s="96"/>
      <c r="BH157" s="96"/>
      <c r="BI157" s="96"/>
    </row>
    <row r="158" spans="1:61" ht="3" customHeight="1" x14ac:dyDescent="0.2"/>
    <row r="159" spans="1:61" ht="13.5" customHeight="1" x14ac:dyDescent="0.2">
      <c r="A159" s="86" t="s">
        <v>161</v>
      </c>
      <c r="B159" s="100" t="s">
        <v>245</v>
      </c>
      <c r="C159" s="100"/>
      <c r="D159" s="100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 t="s">
        <v>230</v>
      </c>
      <c r="U159" s="100"/>
      <c r="V159" s="100"/>
      <c r="W159" s="100"/>
      <c r="X159" s="100"/>
      <c r="Y159" s="100"/>
      <c r="Z159" s="100"/>
      <c r="AA159" s="100"/>
      <c r="AB159" s="100"/>
      <c r="AC159" s="100" t="s">
        <v>231</v>
      </c>
      <c r="AD159" s="100"/>
      <c r="AE159" s="100"/>
      <c r="AF159" s="100"/>
      <c r="AG159" s="100"/>
      <c r="AH159" s="100"/>
      <c r="AI159" s="100"/>
      <c r="AJ159" s="100"/>
      <c r="AK159" s="100"/>
      <c r="AL159" s="100"/>
      <c r="AM159" s="100"/>
      <c r="AN159" s="100"/>
      <c r="AO159" s="100"/>
      <c r="AP159" s="100"/>
      <c r="AQ159" s="86" t="s">
        <v>232</v>
      </c>
      <c r="AR159" s="86"/>
      <c r="AS159" s="86"/>
      <c r="AT159" s="86" t="s">
        <v>233</v>
      </c>
      <c r="AU159" s="86"/>
      <c r="AV159" s="86"/>
      <c r="AW159" s="100" t="s">
        <v>133</v>
      </c>
      <c r="AX159" s="100"/>
      <c r="AY159" s="100"/>
      <c r="AZ159" s="102"/>
      <c r="BA159" s="102"/>
      <c r="BB159" s="102"/>
      <c r="BC159" s="102"/>
      <c r="BD159" s="103"/>
      <c r="BE159" s="103"/>
      <c r="BF159" s="103"/>
    </row>
    <row r="160" spans="1:61" ht="30.75" customHeight="1" x14ac:dyDescent="0.2">
      <c r="A160" s="86"/>
      <c r="B160" s="100"/>
      <c r="C160" s="100"/>
      <c r="D160" s="100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100"/>
      <c r="W160" s="100"/>
      <c r="X160" s="100"/>
      <c r="Y160" s="100"/>
      <c r="Z160" s="100"/>
      <c r="AA160" s="100"/>
      <c r="AB160" s="100"/>
      <c r="AC160" s="100" t="s">
        <v>93</v>
      </c>
      <c r="AD160" s="100"/>
      <c r="AE160" s="100"/>
      <c r="AF160" s="100"/>
      <c r="AG160" s="100"/>
      <c r="AH160" s="100"/>
      <c r="AI160" s="100"/>
      <c r="AJ160" s="100" t="s">
        <v>95</v>
      </c>
      <c r="AK160" s="100"/>
      <c r="AL160" s="100"/>
      <c r="AM160" s="100"/>
      <c r="AN160" s="100"/>
      <c r="AO160" s="100"/>
      <c r="AP160" s="100"/>
      <c r="AQ160" s="100" t="s">
        <v>239</v>
      </c>
      <c r="AR160" s="100"/>
      <c r="AS160" s="100"/>
      <c r="AT160" s="86"/>
      <c r="AU160" s="93"/>
      <c r="AV160" s="86"/>
      <c r="AW160" s="100"/>
      <c r="AX160" s="101"/>
      <c r="AY160" s="100"/>
      <c r="AZ160" s="102"/>
      <c r="BA160" s="101"/>
      <c r="BB160" s="101"/>
      <c r="BC160" s="102"/>
      <c r="BD160" s="103"/>
      <c r="BE160" s="101"/>
      <c r="BF160" s="103"/>
    </row>
    <row r="161" spans="1:59" ht="13.5" customHeight="1" x14ac:dyDescent="0.2">
      <c r="A161" s="86"/>
      <c r="B161" s="100" t="s">
        <v>133</v>
      </c>
      <c r="C161" s="100"/>
      <c r="D161" s="100"/>
      <c r="E161" s="100"/>
      <c r="F161" s="100"/>
      <c r="G161" s="100"/>
      <c r="H161" s="100" t="s">
        <v>240</v>
      </c>
      <c r="I161" s="100"/>
      <c r="J161" s="100"/>
      <c r="K161" s="100"/>
      <c r="L161" s="100"/>
      <c r="M161" s="100"/>
      <c r="N161" s="100" t="s">
        <v>241</v>
      </c>
      <c r="O161" s="100"/>
      <c r="P161" s="100"/>
      <c r="Q161" s="100"/>
      <c r="R161" s="100"/>
      <c r="S161" s="100"/>
      <c r="T161" s="100" t="s">
        <v>133</v>
      </c>
      <c r="U161" s="100"/>
      <c r="V161" s="100"/>
      <c r="W161" s="100" t="s">
        <v>240</v>
      </c>
      <c r="X161" s="100"/>
      <c r="Y161" s="100"/>
      <c r="Z161" s="100" t="s">
        <v>241</v>
      </c>
      <c r="AA161" s="100"/>
      <c r="AB161" s="100"/>
      <c r="AC161" s="100" t="s">
        <v>133</v>
      </c>
      <c r="AD161" s="100"/>
      <c r="AE161" s="100"/>
      <c r="AF161" s="100" t="s">
        <v>240</v>
      </c>
      <c r="AG161" s="100"/>
      <c r="AH161" s="100" t="s">
        <v>241</v>
      </c>
      <c r="AI161" s="100"/>
      <c r="AJ161" s="100" t="s">
        <v>133</v>
      </c>
      <c r="AK161" s="100"/>
      <c r="AL161" s="100"/>
      <c r="AM161" s="100" t="s">
        <v>240</v>
      </c>
      <c r="AN161" s="100"/>
      <c r="AO161" s="100" t="s">
        <v>241</v>
      </c>
      <c r="AP161" s="100"/>
      <c r="AQ161" s="100"/>
      <c r="AR161" s="100"/>
      <c r="AS161" s="100"/>
      <c r="AT161" s="86"/>
      <c r="AU161" s="86"/>
      <c r="AV161" s="86"/>
      <c r="AW161" s="100"/>
      <c r="AX161" s="100"/>
      <c r="AY161" s="100"/>
      <c r="AZ161" s="102"/>
      <c r="BA161" s="101"/>
      <c r="BB161" s="101"/>
      <c r="BC161" s="102"/>
      <c r="BD161" s="103"/>
      <c r="BE161" s="101"/>
      <c r="BF161" s="103"/>
    </row>
    <row r="162" spans="1:59" ht="22.5" customHeight="1" x14ac:dyDescent="0.2">
      <c r="A162" s="86"/>
      <c r="B162" s="86" t="s">
        <v>242</v>
      </c>
      <c r="C162" s="86"/>
      <c r="D162" s="86"/>
      <c r="E162" s="100" t="s">
        <v>246</v>
      </c>
      <c r="F162" s="100"/>
      <c r="G162" s="100"/>
      <c r="H162" s="86" t="s">
        <v>242</v>
      </c>
      <c r="I162" s="86"/>
      <c r="J162" s="86"/>
      <c r="K162" s="100" t="s">
        <v>246</v>
      </c>
      <c r="L162" s="100"/>
      <c r="M162" s="100"/>
      <c r="N162" s="86" t="s">
        <v>242</v>
      </c>
      <c r="O162" s="86"/>
      <c r="P162" s="86"/>
      <c r="Q162" s="100" t="s">
        <v>246</v>
      </c>
      <c r="R162" s="100"/>
      <c r="S162" s="100"/>
      <c r="T162" s="86" t="s">
        <v>242</v>
      </c>
      <c r="U162" s="86"/>
      <c r="V162" s="86"/>
      <c r="W162" s="86" t="s">
        <v>242</v>
      </c>
      <c r="X162" s="86"/>
      <c r="Y162" s="86"/>
      <c r="Z162" s="86" t="s">
        <v>242</v>
      </c>
      <c r="AA162" s="86"/>
      <c r="AB162" s="86"/>
      <c r="AC162" s="86" t="s">
        <v>242</v>
      </c>
      <c r="AD162" s="86"/>
      <c r="AE162" s="86"/>
      <c r="AF162" s="86" t="s">
        <v>242</v>
      </c>
      <c r="AG162" s="86"/>
      <c r="AH162" s="86" t="s">
        <v>242</v>
      </c>
      <c r="AI162" s="86"/>
      <c r="AJ162" s="86" t="s">
        <v>242</v>
      </c>
      <c r="AK162" s="86"/>
      <c r="AL162" s="86"/>
      <c r="AM162" s="86" t="s">
        <v>242</v>
      </c>
      <c r="AN162" s="86"/>
      <c r="AO162" s="86" t="s">
        <v>242</v>
      </c>
      <c r="AP162" s="86"/>
      <c r="AQ162" s="86" t="s">
        <v>242</v>
      </c>
      <c r="AR162" s="86"/>
      <c r="AS162" s="86"/>
      <c r="AT162" s="86" t="s">
        <v>242</v>
      </c>
      <c r="AU162" s="86"/>
      <c r="AV162" s="86"/>
      <c r="AW162" s="86" t="s">
        <v>242</v>
      </c>
      <c r="AX162" s="86"/>
      <c r="AY162" s="86"/>
      <c r="AZ162" s="102"/>
      <c r="BA162" s="102"/>
      <c r="BB162" s="102"/>
      <c r="BC162" s="102"/>
      <c r="BD162" s="103"/>
      <c r="BE162" s="103"/>
      <c r="BF162" s="103"/>
    </row>
    <row r="163" spans="1:59" ht="13.5" customHeight="1" x14ac:dyDescent="0.2">
      <c r="A163" s="1" t="s">
        <v>206</v>
      </c>
      <c r="B163" s="86">
        <v>40</v>
      </c>
      <c r="C163" s="86"/>
      <c r="D163" s="86"/>
      <c r="E163" s="86">
        <v>1440</v>
      </c>
      <c r="F163" s="86"/>
      <c r="G163" s="86"/>
      <c r="H163" s="86">
        <v>17</v>
      </c>
      <c r="I163" s="86"/>
      <c r="J163" s="86"/>
      <c r="K163" s="86">
        <v>612</v>
      </c>
      <c r="L163" s="86"/>
      <c r="M163" s="86"/>
      <c r="N163" s="86">
        <v>23</v>
      </c>
      <c r="O163" s="86"/>
      <c r="P163" s="86"/>
      <c r="Q163" s="86">
        <v>828</v>
      </c>
      <c r="R163" s="86"/>
      <c r="S163" s="86"/>
      <c r="T163" s="86">
        <v>1</v>
      </c>
      <c r="U163" s="86"/>
      <c r="V163" s="86"/>
      <c r="W163" s="86"/>
      <c r="X163" s="86"/>
      <c r="Y163" s="86"/>
      <c r="Z163" s="86">
        <v>1</v>
      </c>
      <c r="AA163" s="86"/>
      <c r="AB163" s="86"/>
      <c r="AC163" s="86"/>
      <c r="AD163" s="86"/>
      <c r="AE163" s="86"/>
      <c r="AF163" s="86"/>
      <c r="AG163" s="86"/>
      <c r="AH163" s="86"/>
      <c r="AI163" s="86"/>
      <c r="AJ163" s="86"/>
      <c r="AK163" s="86"/>
      <c r="AL163" s="86"/>
      <c r="AM163" s="86"/>
      <c r="AN163" s="86"/>
      <c r="AO163" s="86"/>
      <c r="AP163" s="86"/>
      <c r="AQ163" s="86"/>
      <c r="AR163" s="86"/>
      <c r="AS163" s="86"/>
      <c r="AT163" s="86">
        <v>11</v>
      </c>
      <c r="AU163" s="86"/>
      <c r="AV163" s="86"/>
      <c r="AW163" s="86">
        <v>52</v>
      </c>
      <c r="AX163" s="86"/>
      <c r="AY163" s="86"/>
      <c r="AZ163" s="103"/>
      <c r="BA163" s="103"/>
      <c r="BB163" s="103"/>
      <c r="BC163" s="103"/>
      <c r="BD163" s="103"/>
      <c r="BE163" s="103"/>
      <c r="BF163" s="103"/>
    </row>
    <row r="164" spans="1:59" ht="13.5" customHeight="1" x14ac:dyDescent="0.2">
      <c r="A164" s="1" t="s">
        <v>207</v>
      </c>
      <c r="B164" s="86">
        <v>27</v>
      </c>
      <c r="C164" s="86"/>
      <c r="D164" s="86"/>
      <c r="E164" s="86">
        <v>972</v>
      </c>
      <c r="F164" s="86"/>
      <c r="G164" s="86"/>
      <c r="H164" s="86">
        <v>14</v>
      </c>
      <c r="I164" s="86"/>
      <c r="J164" s="86"/>
      <c r="K164" s="86">
        <v>504</v>
      </c>
      <c r="L164" s="86"/>
      <c r="M164" s="86"/>
      <c r="N164" s="86">
        <v>13</v>
      </c>
      <c r="O164" s="86"/>
      <c r="P164" s="86"/>
      <c r="Q164" s="86">
        <v>468</v>
      </c>
      <c r="R164" s="86"/>
      <c r="S164" s="86"/>
      <c r="T164" s="86">
        <v>2</v>
      </c>
      <c r="U164" s="86"/>
      <c r="V164" s="86"/>
      <c r="W164" s="86">
        <v>1</v>
      </c>
      <c r="X164" s="86"/>
      <c r="Y164" s="86"/>
      <c r="Z164" s="86">
        <v>1</v>
      </c>
      <c r="AA164" s="86"/>
      <c r="AB164" s="86"/>
      <c r="AC164" s="86">
        <v>7</v>
      </c>
      <c r="AD164" s="86"/>
      <c r="AE164" s="86"/>
      <c r="AF164" s="86">
        <v>2</v>
      </c>
      <c r="AG164" s="86"/>
      <c r="AH164" s="86">
        <v>5</v>
      </c>
      <c r="AI164" s="86"/>
      <c r="AJ164" s="86">
        <v>5</v>
      </c>
      <c r="AK164" s="86"/>
      <c r="AL164" s="86"/>
      <c r="AM164" s="86"/>
      <c r="AN164" s="86"/>
      <c r="AO164" s="86">
        <v>5</v>
      </c>
      <c r="AP164" s="86"/>
      <c r="AQ164" s="86"/>
      <c r="AR164" s="86"/>
      <c r="AS164" s="86"/>
      <c r="AT164" s="86">
        <v>11</v>
      </c>
      <c r="AU164" s="86"/>
      <c r="AV164" s="86"/>
      <c r="AW164" s="86">
        <v>52</v>
      </c>
      <c r="AX164" s="86"/>
      <c r="AY164" s="86"/>
      <c r="AZ164" s="103"/>
      <c r="BA164" s="103"/>
      <c r="BB164" s="103"/>
      <c r="BC164" s="103"/>
      <c r="BD164" s="103"/>
      <c r="BE164" s="103"/>
      <c r="BF164" s="103"/>
    </row>
    <row r="165" spans="1:59" ht="13.5" customHeight="1" x14ac:dyDescent="0.2">
      <c r="A165" s="1" t="s">
        <v>208</v>
      </c>
      <c r="B165" s="86">
        <v>28</v>
      </c>
      <c r="C165" s="86"/>
      <c r="D165" s="86"/>
      <c r="E165" s="86">
        <v>1008</v>
      </c>
      <c r="F165" s="86"/>
      <c r="G165" s="86"/>
      <c r="H165" s="86">
        <v>12</v>
      </c>
      <c r="I165" s="86"/>
      <c r="J165" s="86"/>
      <c r="K165" s="86">
        <v>432</v>
      </c>
      <c r="L165" s="86"/>
      <c r="M165" s="86"/>
      <c r="N165" s="86">
        <v>16</v>
      </c>
      <c r="O165" s="86"/>
      <c r="P165" s="86"/>
      <c r="Q165" s="86">
        <v>576</v>
      </c>
      <c r="R165" s="86"/>
      <c r="S165" s="86"/>
      <c r="T165" s="86">
        <v>2</v>
      </c>
      <c r="U165" s="86"/>
      <c r="V165" s="86"/>
      <c r="W165" s="86">
        <v>1</v>
      </c>
      <c r="X165" s="86"/>
      <c r="Y165" s="86"/>
      <c r="Z165" s="86">
        <v>1</v>
      </c>
      <c r="AA165" s="86"/>
      <c r="AB165" s="86"/>
      <c r="AC165" s="86">
        <v>9</v>
      </c>
      <c r="AD165" s="86"/>
      <c r="AE165" s="86"/>
      <c r="AF165" s="86">
        <v>4</v>
      </c>
      <c r="AG165" s="86"/>
      <c r="AH165" s="86">
        <v>5</v>
      </c>
      <c r="AI165" s="86"/>
      <c r="AJ165" s="86">
        <v>2</v>
      </c>
      <c r="AK165" s="86"/>
      <c r="AL165" s="86"/>
      <c r="AM165" s="86"/>
      <c r="AN165" s="86"/>
      <c r="AO165" s="86">
        <v>2</v>
      </c>
      <c r="AP165" s="86"/>
      <c r="AQ165" s="86"/>
      <c r="AR165" s="86"/>
      <c r="AS165" s="86"/>
      <c r="AT165" s="86">
        <v>11</v>
      </c>
      <c r="AU165" s="86"/>
      <c r="AV165" s="86"/>
      <c r="AW165" s="86">
        <v>52</v>
      </c>
      <c r="AX165" s="86"/>
      <c r="AY165" s="86"/>
      <c r="AZ165" s="103"/>
      <c r="BA165" s="103"/>
      <c r="BB165" s="103"/>
      <c r="BC165" s="103"/>
      <c r="BD165" s="103"/>
      <c r="BE165" s="103"/>
      <c r="BF165" s="103"/>
    </row>
    <row r="166" spans="1:59" ht="13.5" customHeight="1" x14ac:dyDescent="0.2">
      <c r="A166" s="1" t="s">
        <v>209</v>
      </c>
      <c r="B166" s="86">
        <v>2</v>
      </c>
      <c r="C166" s="86"/>
      <c r="D166" s="86"/>
      <c r="E166" s="86">
        <v>72</v>
      </c>
      <c r="F166" s="86"/>
      <c r="G166" s="86"/>
      <c r="H166" s="86">
        <v>2</v>
      </c>
      <c r="I166" s="86"/>
      <c r="J166" s="86"/>
      <c r="K166" s="86">
        <v>72</v>
      </c>
      <c r="L166" s="86"/>
      <c r="M166" s="86"/>
      <c r="N166" s="86"/>
      <c r="O166" s="86"/>
      <c r="P166" s="86"/>
      <c r="Q166" s="86"/>
      <c r="R166" s="86"/>
      <c r="S166" s="86"/>
      <c r="T166" s="86">
        <v>1</v>
      </c>
      <c r="U166" s="86"/>
      <c r="V166" s="86"/>
      <c r="W166" s="86"/>
      <c r="X166" s="86"/>
      <c r="Y166" s="86"/>
      <c r="Z166" s="86">
        <v>1</v>
      </c>
      <c r="AA166" s="86"/>
      <c r="AB166" s="86"/>
      <c r="AC166" s="86"/>
      <c r="AD166" s="86"/>
      <c r="AE166" s="86"/>
      <c r="AF166" s="86"/>
      <c r="AG166" s="86"/>
      <c r="AH166" s="86"/>
      <c r="AI166" s="86"/>
      <c r="AJ166" s="86">
        <v>15</v>
      </c>
      <c r="AK166" s="86"/>
      <c r="AL166" s="86"/>
      <c r="AM166" s="86">
        <v>15</v>
      </c>
      <c r="AN166" s="86"/>
      <c r="AO166" s="86"/>
      <c r="AP166" s="86"/>
      <c r="AQ166" s="86">
        <v>1</v>
      </c>
      <c r="AR166" s="86"/>
      <c r="AS166" s="86"/>
      <c r="AT166" s="86">
        <v>2</v>
      </c>
      <c r="AU166" s="86"/>
      <c r="AV166" s="86"/>
      <c r="AW166" s="86">
        <v>21</v>
      </c>
      <c r="AX166" s="86"/>
      <c r="AY166" s="86"/>
      <c r="AZ166" s="103"/>
      <c r="BA166" s="103"/>
      <c r="BB166" s="103"/>
      <c r="BC166" s="103"/>
      <c r="BD166" s="103"/>
      <c r="BE166" s="103"/>
      <c r="BF166" s="103"/>
    </row>
    <row r="167" spans="1:59" ht="13.5" hidden="1" customHeight="1" x14ac:dyDescent="0.2">
      <c r="A167" s="1" t="s">
        <v>210</v>
      </c>
      <c r="B167" s="86"/>
      <c r="C167" s="86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86"/>
      <c r="S167" s="86"/>
      <c r="T167" s="86"/>
      <c r="U167" s="86"/>
      <c r="V167" s="86"/>
      <c r="W167" s="86"/>
      <c r="X167" s="86"/>
      <c r="Y167" s="86"/>
      <c r="Z167" s="86"/>
      <c r="AA167" s="86"/>
      <c r="AB167" s="86"/>
      <c r="AC167" s="86"/>
      <c r="AD167" s="86"/>
      <c r="AE167" s="86"/>
      <c r="AF167" s="86"/>
      <c r="AG167" s="86"/>
      <c r="AH167" s="86"/>
      <c r="AI167" s="86"/>
      <c r="AJ167" s="86"/>
      <c r="AK167" s="86"/>
      <c r="AL167" s="86"/>
      <c r="AM167" s="86"/>
      <c r="AN167" s="86"/>
      <c r="AO167" s="86"/>
      <c r="AP167" s="86"/>
      <c r="AQ167" s="86"/>
      <c r="AR167" s="86"/>
      <c r="AS167" s="86"/>
      <c r="AT167" s="86"/>
      <c r="AU167" s="86"/>
      <c r="AV167" s="86"/>
      <c r="AW167" s="86"/>
      <c r="AX167" s="86"/>
      <c r="AY167" s="86"/>
      <c r="AZ167" s="103"/>
      <c r="BA167" s="103"/>
      <c r="BB167" s="103"/>
      <c r="BC167" s="103"/>
      <c r="BD167" s="103"/>
      <c r="BE167" s="103"/>
      <c r="BF167" s="103"/>
    </row>
    <row r="168" spans="1:59" ht="13.5" customHeight="1" x14ac:dyDescent="0.2">
      <c r="A168" s="7" t="s">
        <v>133</v>
      </c>
      <c r="B168" s="90">
        <v>97</v>
      </c>
      <c r="C168" s="90"/>
      <c r="D168" s="90"/>
      <c r="E168" s="90">
        <v>3492</v>
      </c>
      <c r="F168" s="90"/>
      <c r="G168" s="90"/>
      <c r="H168" s="90"/>
      <c r="I168" s="90"/>
      <c r="J168" s="90"/>
      <c r="K168" s="90">
        <v>1620</v>
      </c>
      <c r="L168" s="90"/>
      <c r="M168" s="90"/>
      <c r="N168" s="90"/>
      <c r="O168" s="90"/>
      <c r="P168" s="90"/>
      <c r="Q168" s="90">
        <v>1872</v>
      </c>
      <c r="R168" s="90"/>
      <c r="S168" s="90"/>
      <c r="T168" s="90">
        <v>6</v>
      </c>
      <c r="U168" s="90"/>
      <c r="V168" s="90"/>
      <c r="W168" s="90"/>
      <c r="X168" s="90"/>
      <c r="Y168" s="90"/>
      <c r="Z168" s="90"/>
      <c r="AA168" s="90"/>
      <c r="AB168" s="90"/>
      <c r="AC168" s="90">
        <v>16</v>
      </c>
      <c r="AD168" s="90"/>
      <c r="AE168" s="90"/>
      <c r="AF168" s="90"/>
      <c r="AG168" s="90"/>
      <c r="AH168" s="90"/>
      <c r="AI168" s="90"/>
      <c r="AJ168" s="90">
        <v>22</v>
      </c>
      <c r="AK168" s="90"/>
      <c r="AL168" s="90"/>
      <c r="AM168" s="90"/>
      <c r="AN168" s="90"/>
      <c r="AO168" s="90"/>
      <c r="AP168" s="90"/>
      <c r="AQ168" s="90">
        <v>1</v>
      </c>
      <c r="AR168" s="90"/>
      <c r="AS168" s="90"/>
      <c r="AT168" s="90">
        <v>35</v>
      </c>
      <c r="AU168" s="90"/>
      <c r="AV168" s="90"/>
      <c r="AW168" s="86">
        <v>177</v>
      </c>
      <c r="AX168" s="86"/>
      <c r="AY168" s="86"/>
      <c r="AZ168" s="103"/>
      <c r="BA168" s="103"/>
      <c r="BB168" s="103"/>
      <c r="BC168" s="103"/>
      <c r="BD168" s="103"/>
      <c r="BE168" s="103"/>
      <c r="BF168" s="103"/>
    </row>
    <row r="169" spans="1:59" ht="13.5" hidden="1" customHeight="1" x14ac:dyDescent="0.2"/>
    <row r="170" spans="1:59" ht="13.5" hidden="1" customHeight="1" x14ac:dyDescent="0.2">
      <c r="A170" s="89" t="s">
        <v>161</v>
      </c>
      <c r="B170" s="92" t="s">
        <v>247</v>
      </c>
      <c r="C170" s="92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  <c r="S170" s="92"/>
      <c r="T170" s="92" t="s">
        <v>230</v>
      </c>
      <c r="U170" s="92"/>
      <c r="V170" s="92"/>
      <c r="W170" s="92"/>
      <c r="X170" s="92"/>
      <c r="Y170" s="92"/>
      <c r="Z170" s="92"/>
      <c r="AA170" s="92"/>
      <c r="AB170" s="92"/>
      <c r="AC170" s="92" t="s">
        <v>231</v>
      </c>
      <c r="AD170" s="92"/>
      <c r="AE170" s="92"/>
      <c r="AF170" s="92"/>
      <c r="AG170" s="92"/>
      <c r="AH170" s="92"/>
      <c r="AI170" s="92"/>
      <c r="AJ170" s="89" t="s">
        <v>232</v>
      </c>
      <c r="AK170" s="89"/>
      <c r="AL170" s="89"/>
      <c r="AM170" s="89" t="s">
        <v>233</v>
      </c>
      <c r="AN170" s="89"/>
      <c r="AO170" s="89"/>
      <c r="AP170" s="92" t="s">
        <v>133</v>
      </c>
      <c r="AQ170" s="92"/>
      <c r="AR170" s="92"/>
      <c r="AS170" s="92" t="s">
        <v>234</v>
      </c>
      <c r="AT170" s="92"/>
      <c r="AU170" s="92"/>
      <c r="AV170" s="92"/>
      <c r="AW170" s="89" t="s">
        <v>235</v>
      </c>
      <c r="AX170" s="89"/>
      <c r="AY170" s="89"/>
      <c r="AZ170" s="14"/>
      <c r="BA170" s="16"/>
      <c r="BB170" s="16"/>
      <c r="BC170" s="12"/>
      <c r="BD170" s="12"/>
      <c r="BE170" s="16"/>
      <c r="BF170" s="12"/>
      <c r="BG170" s="16"/>
    </row>
    <row r="171" spans="1:59" ht="13.5" hidden="1" customHeight="1" x14ac:dyDescent="0.2">
      <c r="A171" s="89"/>
      <c r="B171" s="92"/>
      <c r="C171" s="92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  <c r="V171" s="92"/>
      <c r="W171" s="92"/>
      <c r="X171" s="92"/>
      <c r="Y171" s="92"/>
      <c r="Z171" s="92"/>
      <c r="AA171" s="92"/>
      <c r="AB171" s="92"/>
      <c r="AC171" s="92" t="s">
        <v>95</v>
      </c>
      <c r="AD171" s="92"/>
      <c r="AE171" s="92"/>
      <c r="AF171" s="92"/>
      <c r="AG171" s="92"/>
      <c r="AH171" s="92"/>
      <c r="AI171" s="92"/>
      <c r="AJ171" s="92" t="s">
        <v>239</v>
      </c>
      <c r="AK171" s="92"/>
      <c r="AL171" s="92"/>
      <c r="AM171" s="89"/>
      <c r="AN171" s="93"/>
      <c r="AO171" s="89"/>
      <c r="AP171" s="92"/>
      <c r="AQ171" s="93"/>
      <c r="AR171" s="92"/>
      <c r="AS171" s="92"/>
      <c r="AT171" s="93"/>
      <c r="AU171" s="93"/>
      <c r="AV171" s="92"/>
      <c r="AW171" s="89"/>
      <c r="AX171" s="93"/>
      <c r="AY171" s="89"/>
      <c r="AZ171" s="12"/>
      <c r="BA171" s="16"/>
      <c r="BB171" s="16"/>
      <c r="BC171" s="12"/>
      <c r="BD171" s="16"/>
      <c r="BE171" s="16"/>
      <c r="BF171" s="12"/>
      <c r="BG171" s="16"/>
    </row>
    <row r="172" spans="1:59" ht="13.5" hidden="1" customHeight="1" x14ac:dyDescent="0.2">
      <c r="A172" s="89"/>
      <c r="B172" s="92" t="s">
        <v>133</v>
      </c>
      <c r="C172" s="92"/>
      <c r="D172" s="92"/>
      <c r="E172" s="92"/>
      <c r="F172" s="92"/>
      <c r="G172" s="92"/>
      <c r="H172" s="92" t="s">
        <v>240</v>
      </c>
      <c r="I172" s="92"/>
      <c r="J172" s="92"/>
      <c r="K172" s="92"/>
      <c r="L172" s="92"/>
      <c r="M172" s="92"/>
      <c r="N172" s="92" t="s">
        <v>241</v>
      </c>
      <c r="O172" s="92"/>
      <c r="P172" s="92"/>
      <c r="Q172" s="92"/>
      <c r="R172" s="92"/>
      <c r="S172" s="92"/>
      <c r="T172" s="92" t="s">
        <v>133</v>
      </c>
      <c r="U172" s="92"/>
      <c r="V172" s="92"/>
      <c r="W172" s="92" t="s">
        <v>240</v>
      </c>
      <c r="X172" s="92"/>
      <c r="Y172" s="92"/>
      <c r="Z172" s="92" t="s">
        <v>241</v>
      </c>
      <c r="AA172" s="92"/>
      <c r="AB172" s="92"/>
      <c r="AC172" s="92" t="s">
        <v>133</v>
      </c>
      <c r="AD172" s="92"/>
      <c r="AE172" s="92"/>
      <c r="AF172" s="92" t="s">
        <v>240</v>
      </c>
      <c r="AG172" s="92"/>
      <c r="AH172" s="92" t="s">
        <v>241</v>
      </c>
      <c r="AI172" s="92"/>
      <c r="AJ172" s="92"/>
      <c r="AK172" s="92"/>
      <c r="AL172" s="92"/>
      <c r="AM172" s="89"/>
      <c r="AN172" s="89"/>
      <c r="AO172" s="89"/>
      <c r="AP172" s="92"/>
      <c r="AQ172" s="92"/>
      <c r="AR172" s="92"/>
      <c r="AS172" s="92"/>
      <c r="AT172" s="93"/>
      <c r="AU172" s="93"/>
      <c r="AV172" s="92"/>
      <c r="AW172" s="89"/>
      <c r="AX172" s="93"/>
      <c r="AY172" s="89"/>
      <c r="AZ172" s="12"/>
      <c r="BA172" s="16"/>
      <c r="BB172" s="16"/>
      <c r="BC172" s="12"/>
      <c r="BD172" s="16"/>
      <c r="BE172" s="16"/>
      <c r="BF172" s="12"/>
      <c r="BG172" s="16"/>
    </row>
    <row r="173" spans="1:59" ht="13.5" hidden="1" customHeight="1" x14ac:dyDescent="0.2">
      <c r="A173" s="89"/>
      <c r="B173" s="89" t="s">
        <v>242</v>
      </c>
      <c r="C173" s="89"/>
      <c r="D173" s="89"/>
      <c r="E173" s="92" t="s">
        <v>246</v>
      </c>
      <c r="F173" s="92"/>
      <c r="G173" s="92"/>
      <c r="H173" s="89" t="s">
        <v>242</v>
      </c>
      <c r="I173" s="89"/>
      <c r="J173" s="89"/>
      <c r="K173" s="92" t="s">
        <v>246</v>
      </c>
      <c r="L173" s="92"/>
      <c r="M173" s="92"/>
      <c r="N173" s="89" t="s">
        <v>242</v>
      </c>
      <c r="O173" s="89"/>
      <c r="P173" s="89"/>
      <c r="Q173" s="92" t="s">
        <v>246</v>
      </c>
      <c r="R173" s="92"/>
      <c r="S173" s="92"/>
      <c r="T173" s="89" t="s">
        <v>242</v>
      </c>
      <c r="U173" s="89"/>
      <c r="V173" s="89"/>
      <c r="W173" s="89" t="s">
        <v>242</v>
      </c>
      <c r="X173" s="89"/>
      <c r="Y173" s="89"/>
      <c r="Z173" s="89" t="s">
        <v>242</v>
      </c>
      <c r="AA173" s="89"/>
      <c r="AB173" s="89"/>
      <c r="AC173" s="89" t="s">
        <v>242</v>
      </c>
      <c r="AD173" s="89"/>
      <c r="AE173" s="89"/>
      <c r="AF173" s="89" t="s">
        <v>242</v>
      </c>
      <c r="AG173" s="89"/>
      <c r="AH173" s="89" t="s">
        <v>242</v>
      </c>
      <c r="AI173" s="89"/>
      <c r="AJ173" s="89" t="s">
        <v>242</v>
      </c>
      <c r="AK173" s="89"/>
      <c r="AL173" s="89"/>
      <c r="AM173" s="89" t="s">
        <v>242</v>
      </c>
      <c r="AN173" s="89"/>
      <c r="AO173" s="89"/>
      <c r="AP173" s="89" t="s">
        <v>242</v>
      </c>
      <c r="AQ173" s="89"/>
      <c r="AR173" s="89"/>
      <c r="AS173" s="92"/>
      <c r="AT173" s="92"/>
      <c r="AU173" s="92"/>
      <c r="AV173" s="92"/>
      <c r="AW173" s="89"/>
      <c r="AX173" s="89"/>
      <c r="AY173" s="89"/>
      <c r="AZ173" s="12"/>
      <c r="BA173" s="16"/>
      <c r="BB173" s="16"/>
      <c r="BC173" s="12"/>
      <c r="BD173" s="16"/>
      <c r="BE173" s="16"/>
      <c r="BF173" s="12"/>
      <c r="BG173" s="16"/>
    </row>
    <row r="174" spans="1:59" ht="13.5" hidden="1" customHeight="1" x14ac:dyDescent="0.2">
      <c r="A174" s="2" t="s">
        <v>206</v>
      </c>
      <c r="B174" s="96"/>
      <c r="C174" s="96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/>
      <c r="S174" s="96"/>
      <c r="T174" s="96"/>
      <c r="U174" s="96"/>
      <c r="V174" s="96"/>
      <c r="W174" s="96"/>
      <c r="X174" s="96"/>
      <c r="Y174" s="96"/>
      <c r="Z174" s="96"/>
      <c r="AA174" s="96"/>
      <c r="AB174" s="96"/>
      <c r="AC174" s="96"/>
      <c r="AD174" s="96"/>
      <c r="AE174" s="96"/>
      <c r="AF174" s="96"/>
      <c r="AG174" s="96"/>
      <c r="AH174" s="96"/>
      <c r="AI174" s="96"/>
      <c r="AJ174" s="96"/>
      <c r="AK174" s="96"/>
      <c r="AL174" s="96"/>
      <c r="AM174" s="96"/>
      <c r="AN174" s="96"/>
      <c r="AO174" s="96"/>
      <c r="AP174" s="96"/>
      <c r="AQ174" s="96"/>
      <c r="AR174" s="96"/>
      <c r="AS174" s="96"/>
      <c r="AT174" s="96"/>
      <c r="AU174" s="96"/>
      <c r="AV174" s="96"/>
      <c r="AW174" s="96"/>
      <c r="AX174" s="96"/>
      <c r="AY174" s="96"/>
      <c r="AZ174" s="12"/>
      <c r="BA174" s="16"/>
      <c r="BB174" s="16"/>
      <c r="BC174" s="12"/>
      <c r="BD174" s="12"/>
      <c r="BE174" s="16"/>
      <c r="BF174" s="12"/>
      <c r="BG174" s="16"/>
    </row>
    <row r="175" spans="1:59" ht="13.5" hidden="1" customHeight="1" x14ac:dyDescent="0.2">
      <c r="A175" s="2" t="s">
        <v>207</v>
      </c>
      <c r="B175" s="96"/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6"/>
      <c r="S175" s="96"/>
      <c r="T175" s="96"/>
      <c r="U175" s="96"/>
      <c r="V175" s="96"/>
      <c r="W175" s="96"/>
      <c r="X175" s="96"/>
      <c r="Y175" s="96"/>
      <c r="Z175" s="96"/>
      <c r="AA175" s="96"/>
      <c r="AB175" s="96"/>
      <c r="AC175" s="96"/>
      <c r="AD175" s="96"/>
      <c r="AE175" s="96"/>
      <c r="AF175" s="96"/>
      <c r="AG175" s="96"/>
      <c r="AH175" s="96"/>
      <c r="AI175" s="96"/>
      <c r="AJ175" s="96"/>
      <c r="AK175" s="96"/>
      <c r="AL175" s="96"/>
      <c r="AM175" s="96"/>
      <c r="AN175" s="96"/>
      <c r="AO175" s="96"/>
      <c r="AP175" s="96"/>
      <c r="AQ175" s="96"/>
      <c r="AR175" s="96"/>
      <c r="AS175" s="96"/>
      <c r="AT175" s="96"/>
      <c r="AU175" s="96"/>
      <c r="AV175" s="96"/>
      <c r="AW175" s="96"/>
      <c r="AX175" s="96"/>
      <c r="AY175" s="96"/>
      <c r="AZ175" s="12"/>
      <c r="BA175" s="16"/>
      <c r="BB175" s="16"/>
      <c r="BC175" s="12"/>
      <c r="BD175" s="12"/>
      <c r="BE175" s="16"/>
      <c r="BF175" s="12"/>
      <c r="BG175" s="16"/>
    </row>
    <row r="176" spans="1:59" ht="13.5" hidden="1" customHeight="1" x14ac:dyDescent="0.2">
      <c r="A176" s="2" t="s">
        <v>208</v>
      </c>
      <c r="B176" s="96"/>
      <c r="C176" s="96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  <c r="S176" s="96"/>
      <c r="T176" s="96"/>
      <c r="U176" s="96"/>
      <c r="V176" s="96"/>
      <c r="W176" s="96"/>
      <c r="X176" s="96"/>
      <c r="Y176" s="96"/>
      <c r="Z176" s="96"/>
      <c r="AA176" s="96"/>
      <c r="AB176" s="96"/>
      <c r="AC176" s="96"/>
      <c r="AD176" s="96"/>
      <c r="AE176" s="96"/>
      <c r="AF176" s="96"/>
      <c r="AG176" s="96"/>
      <c r="AH176" s="96"/>
      <c r="AI176" s="96"/>
      <c r="AJ176" s="96"/>
      <c r="AK176" s="96"/>
      <c r="AL176" s="96"/>
      <c r="AM176" s="96"/>
      <c r="AN176" s="96"/>
      <c r="AO176" s="96"/>
      <c r="AP176" s="96"/>
      <c r="AQ176" s="96"/>
      <c r="AR176" s="96"/>
      <c r="AS176" s="96"/>
      <c r="AT176" s="96"/>
      <c r="AU176" s="96"/>
      <c r="AV176" s="96"/>
      <c r="AW176" s="96"/>
      <c r="AX176" s="96"/>
      <c r="AY176" s="96"/>
      <c r="AZ176" s="12"/>
      <c r="BA176" s="16"/>
      <c r="BB176" s="16"/>
      <c r="BC176" s="12"/>
      <c r="BD176" s="12"/>
      <c r="BE176" s="16"/>
      <c r="BF176" s="12"/>
      <c r="BG176" s="16"/>
    </row>
    <row r="177" spans="1:59" ht="13.5" hidden="1" customHeight="1" x14ac:dyDescent="0.2">
      <c r="A177" s="2" t="s">
        <v>209</v>
      </c>
      <c r="B177" s="96"/>
      <c r="C177" s="96"/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  <c r="R177" s="96"/>
      <c r="S177" s="96"/>
      <c r="T177" s="96"/>
      <c r="U177" s="96"/>
      <c r="V177" s="96"/>
      <c r="W177" s="96"/>
      <c r="X177" s="96"/>
      <c r="Y177" s="96"/>
      <c r="Z177" s="96"/>
      <c r="AA177" s="96"/>
      <c r="AB177" s="96"/>
      <c r="AC177" s="96"/>
      <c r="AD177" s="96"/>
      <c r="AE177" s="96"/>
      <c r="AF177" s="96"/>
      <c r="AG177" s="96"/>
      <c r="AH177" s="96"/>
      <c r="AI177" s="96"/>
      <c r="AJ177" s="96"/>
      <c r="AK177" s="96"/>
      <c r="AL177" s="96"/>
      <c r="AM177" s="96"/>
      <c r="AN177" s="96"/>
      <c r="AO177" s="96"/>
      <c r="AP177" s="96"/>
      <c r="AQ177" s="96"/>
      <c r="AR177" s="96"/>
      <c r="AS177" s="96"/>
      <c r="AT177" s="96"/>
      <c r="AU177" s="96"/>
      <c r="AV177" s="96"/>
      <c r="AW177" s="96"/>
      <c r="AX177" s="96"/>
      <c r="AY177" s="96"/>
      <c r="AZ177" s="12"/>
      <c r="BA177" s="16"/>
      <c r="BB177" s="16"/>
      <c r="BC177" s="12"/>
      <c r="BD177" s="12"/>
      <c r="BE177" s="16"/>
      <c r="BF177" s="12"/>
      <c r="BG177" s="16"/>
    </row>
    <row r="178" spans="1:59" ht="13.5" hidden="1" customHeight="1" x14ac:dyDescent="0.2">
      <c r="A178" s="2" t="s">
        <v>210</v>
      </c>
      <c r="B178" s="96"/>
      <c r="C178" s="96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6"/>
      <c r="S178" s="96"/>
      <c r="T178" s="96"/>
      <c r="U178" s="96"/>
      <c r="V178" s="96"/>
      <c r="W178" s="96"/>
      <c r="X178" s="96"/>
      <c r="Y178" s="96"/>
      <c r="Z178" s="96"/>
      <c r="AA178" s="96"/>
      <c r="AB178" s="96"/>
      <c r="AC178" s="96"/>
      <c r="AD178" s="96"/>
      <c r="AE178" s="96"/>
      <c r="AF178" s="96"/>
      <c r="AG178" s="96"/>
      <c r="AH178" s="96"/>
      <c r="AI178" s="96"/>
      <c r="AJ178" s="96"/>
      <c r="AK178" s="96"/>
      <c r="AL178" s="96"/>
      <c r="AM178" s="96"/>
      <c r="AN178" s="96"/>
      <c r="AO178" s="96"/>
      <c r="AP178" s="96"/>
      <c r="AQ178" s="96"/>
      <c r="AR178" s="96"/>
      <c r="AS178" s="96"/>
      <c r="AT178" s="96"/>
      <c r="AU178" s="96"/>
      <c r="AV178" s="96"/>
      <c r="AW178" s="96"/>
      <c r="AX178" s="96"/>
      <c r="AY178" s="96"/>
      <c r="AZ178" s="12"/>
      <c r="BA178" s="16"/>
      <c r="BB178" s="16"/>
      <c r="BC178" s="12"/>
      <c r="BD178" s="12"/>
      <c r="BE178" s="16"/>
      <c r="BF178" s="12"/>
      <c r="BG178" s="16"/>
    </row>
    <row r="179" spans="1:59" ht="13.5" hidden="1" customHeight="1" x14ac:dyDescent="0.2">
      <c r="A179" s="13" t="s">
        <v>133</v>
      </c>
      <c r="B179" s="98"/>
      <c r="C179" s="98"/>
      <c r="D179" s="98"/>
      <c r="E179" s="98"/>
      <c r="F179" s="98"/>
      <c r="G179" s="98"/>
      <c r="H179" s="98"/>
      <c r="I179" s="98"/>
      <c r="J179" s="98"/>
      <c r="K179" s="98"/>
      <c r="L179" s="98"/>
      <c r="M179" s="98"/>
      <c r="N179" s="98"/>
      <c r="O179" s="98"/>
      <c r="P179" s="98"/>
      <c r="Q179" s="98"/>
      <c r="R179" s="98"/>
      <c r="S179" s="98"/>
      <c r="T179" s="98"/>
      <c r="U179" s="98"/>
      <c r="V179" s="98"/>
      <c r="W179" s="98"/>
      <c r="X179" s="98"/>
      <c r="Y179" s="98"/>
      <c r="Z179" s="98"/>
      <c r="AA179" s="98"/>
      <c r="AB179" s="98"/>
      <c r="AC179" s="98"/>
      <c r="AD179" s="98"/>
      <c r="AE179" s="98"/>
      <c r="AF179" s="98"/>
      <c r="AG179" s="98"/>
      <c r="AH179" s="98"/>
      <c r="AI179" s="98"/>
      <c r="AJ179" s="98"/>
      <c r="AK179" s="98"/>
      <c r="AL179" s="98"/>
      <c r="AM179" s="98"/>
      <c r="AN179" s="98"/>
      <c r="AO179" s="98"/>
      <c r="AP179" s="96"/>
      <c r="AQ179" s="96"/>
      <c r="AR179" s="96"/>
      <c r="AS179" s="96"/>
      <c r="AT179" s="96"/>
      <c r="AU179" s="96"/>
      <c r="AV179" s="96"/>
      <c r="AW179" s="96"/>
      <c r="AX179" s="96"/>
      <c r="AY179" s="96"/>
      <c r="AZ179" s="12"/>
      <c r="BA179" s="16"/>
      <c r="BB179" s="16"/>
      <c r="BC179" s="12"/>
      <c r="BD179" s="12"/>
      <c r="BE179" s="16"/>
      <c r="BF179" s="12"/>
      <c r="BG179" s="16"/>
    </row>
  </sheetData>
  <mergeCells count="2099">
    <mergeCell ref="B179:D179"/>
    <mergeCell ref="E179:G179"/>
    <mergeCell ref="H179:J179"/>
    <mergeCell ref="K179:M179"/>
    <mergeCell ref="N179:P179"/>
    <mergeCell ref="Q179:S179"/>
    <mergeCell ref="AP178:AR178"/>
    <mergeCell ref="AS178:AV178"/>
    <mergeCell ref="AW178:AY178"/>
    <mergeCell ref="Q178:S178"/>
    <mergeCell ref="T178:V178"/>
    <mergeCell ref="W178:Y178"/>
    <mergeCell ref="Z178:AB178"/>
    <mergeCell ref="AC178:AE178"/>
    <mergeCell ref="AF178:AG178"/>
    <mergeCell ref="AJ177:AL177"/>
    <mergeCell ref="AM177:AO177"/>
    <mergeCell ref="AP177:AR177"/>
    <mergeCell ref="AS177:AV177"/>
    <mergeCell ref="AW177:AY177"/>
    <mergeCell ref="AJ179:AL179"/>
    <mergeCell ref="AM179:AO179"/>
    <mergeCell ref="AP179:AR179"/>
    <mergeCell ref="AS179:AV179"/>
    <mergeCell ref="AW179:AY179"/>
    <mergeCell ref="T179:V179"/>
    <mergeCell ref="W179:Y179"/>
    <mergeCell ref="Z179:AB179"/>
    <mergeCell ref="AC179:AE179"/>
    <mergeCell ref="AF179:AG179"/>
    <mergeCell ref="AH179:AI179"/>
    <mergeCell ref="AW176:AY176"/>
    <mergeCell ref="Q176:S176"/>
    <mergeCell ref="T176:V176"/>
    <mergeCell ref="W176:Y176"/>
    <mergeCell ref="Z176:AB176"/>
    <mergeCell ref="AC176:AE176"/>
    <mergeCell ref="AF176:AG176"/>
    <mergeCell ref="AJ175:AL175"/>
    <mergeCell ref="AM175:AO175"/>
    <mergeCell ref="AP175:AR175"/>
    <mergeCell ref="AS175:AV175"/>
    <mergeCell ref="AW175:AY175"/>
    <mergeCell ref="B178:D178"/>
    <mergeCell ref="E178:G178"/>
    <mergeCell ref="H178:J178"/>
    <mergeCell ref="K178:M178"/>
    <mergeCell ref="N178:P178"/>
    <mergeCell ref="T177:V177"/>
    <mergeCell ref="W177:Y177"/>
    <mergeCell ref="Z177:AB177"/>
    <mergeCell ref="AC177:AE177"/>
    <mergeCell ref="AF177:AG177"/>
    <mergeCell ref="AH177:AI177"/>
    <mergeCell ref="B177:D177"/>
    <mergeCell ref="E177:G177"/>
    <mergeCell ref="H177:J177"/>
    <mergeCell ref="K177:M177"/>
    <mergeCell ref="N177:P177"/>
    <mergeCell ref="Q177:S177"/>
    <mergeCell ref="AH178:AI178"/>
    <mergeCell ref="AJ178:AL178"/>
    <mergeCell ref="AM178:AO178"/>
    <mergeCell ref="B176:D176"/>
    <mergeCell ref="E176:G176"/>
    <mergeCell ref="H176:J176"/>
    <mergeCell ref="K176:M176"/>
    <mergeCell ref="N176:P176"/>
    <mergeCell ref="T175:V175"/>
    <mergeCell ref="W175:Y175"/>
    <mergeCell ref="Z175:AB175"/>
    <mergeCell ref="AC175:AE175"/>
    <mergeCell ref="AF175:AG175"/>
    <mergeCell ref="AH175:AI175"/>
    <mergeCell ref="AM174:AO174"/>
    <mergeCell ref="AP174:AR174"/>
    <mergeCell ref="AS174:AV174"/>
    <mergeCell ref="AW174:AY174"/>
    <mergeCell ref="B175:D175"/>
    <mergeCell ref="E175:G175"/>
    <mergeCell ref="H175:J175"/>
    <mergeCell ref="K175:M175"/>
    <mergeCell ref="N175:P175"/>
    <mergeCell ref="Q175:S175"/>
    <mergeCell ref="W174:Y174"/>
    <mergeCell ref="Z174:AB174"/>
    <mergeCell ref="AC174:AE174"/>
    <mergeCell ref="AF174:AG174"/>
    <mergeCell ref="AH174:AI174"/>
    <mergeCell ref="AJ174:AL174"/>
    <mergeCell ref="AH176:AI176"/>
    <mergeCell ref="AJ176:AL176"/>
    <mergeCell ref="AM176:AO176"/>
    <mergeCell ref="AP176:AR176"/>
    <mergeCell ref="AS176:AV176"/>
    <mergeCell ref="B174:D174"/>
    <mergeCell ref="E174:G174"/>
    <mergeCell ref="H174:J174"/>
    <mergeCell ref="K174:M174"/>
    <mergeCell ref="N174:P174"/>
    <mergeCell ref="Q174:S174"/>
    <mergeCell ref="T174:V174"/>
    <mergeCell ref="T173:V173"/>
    <mergeCell ref="W173:Y173"/>
    <mergeCell ref="Z173:AB173"/>
    <mergeCell ref="AC173:AE173"/>
    <mergeCell ref="AF173:AG173"/>
    <mergeCell ref="AH173:AI173"/>
    <mergeCell ref="B173:D173"/>
    <mergeCell ref="E173:G173"/>
    <mergeCell ref="H173:J173"/>
    <mergeCell ref="K173:M173"/>
    <mergeCell ref="N173:P173"/>
    <mergeCell ref="Q173:S173"/>
    <mergeCell ref="AP170:AR172"/>
    <mergeCell ref="AS170:AV173"/>
    <mergeCell ref="AW170:AY173"/>
    <mergeCell ref="AC171:AI171"/>
    <mergeCell ref="AJ171:AL172"/>
    <mergeCell ref="B172:G172"/>
    <mergeCell ref="H172:M172"/>
    <mergeCell ref="N172:S172"/>
    <mergeCell ref="T172:V172"/>
    <mergeCell ref="W172:Y172"/>
    <mergeCell ref="A170:A173"/>
    <mergeCell ref="B170:S171"/>
    <mergeCell ref="T170:AB171"/>
    <mergeCell ref="AC170:AI170"/>
    <mergeCell ref="AJ170:AL170"/>
    <mergeCell ref="AM170:AO172"/>
    <mergeCell ref="Z172:AB172"/>
    <mergeCell ref="AC172:AE172"/>
    <mergeCell ref="AF172:AG172"/>
    <mergeCell ref="AH172:AI172"/>
    <mergeCell ref="AJ173:AL173"/>
    <mergeCell ref="AM173:AO173"/>
    <mergeCell ref="AP173:AR173"/>
    <mergeCell ref="AO168:AP168"/>
    <mergeCell ref="AQ168:AS168"/>
    <mergeCell ref="AT168:AV168"/>
    <mergeCell ref="AW168:AY168"/>
    <mergeCell ref="AZ168:BC168"/>
    <mergeCell ref="BD168:BF168"/>
    <mergeCell ref="Z168:AB168"/>
    <mergeCell ref="AC168:AE168"/>
    <mergeCell ref="AF168:AG168"/>
    <mergeCell ref="AH168:AI168"/>
    <mergeCell ref="AJ168:AL168"/>
    <mergeCell ref="AM168:AN168"/>
    <mergeCell ref="AZ167:BC167"/>
    <mergeCell ref="BD167:BF167"/>
    <mergeCell ref="B168:D168"/>
    <mergeCell ref="E168:G168"/>
    <mergeCell ref="H168:J168"/>
    <mergeCell ref="K168:M168"/>
    <mergeCell ref="N168:P168"/>
    <mergeCell ref="Q168:S168"/>
    <mergeCell ref="T168:V168"/>
    <mergeCell ref="W168:Y168"/>
    <mergeCell ref="AJ167:AL167"/>
    <mergeCell ref="AM167:AN167"/>
    <mergeCell ref="AO167:AP167"/>
    <mergeCell ref="AQ167:AS167"/>
    <mergeCell ref="AT167:AV167"/>
    <mergeCell ref="AW167:AY167"/>
    <mergeCell ref="T167:V167"/>
    <mergeCell ref="W167:Y167"/>
    <mergeCell ref="Z167:AB167"/>
    <mergeCell ref="AC167:AE167"/>
    <mergeCell ref="AF167:AG167"/>
    <mergeCell ref="AH167:AI167"/>
    <mergeCell ref="B167:D167"/>
    <mergeCell ref="E167:G167"/>
    <mergeCell ref="H167:J167"/>
    <mergeCell ref="K167:M167"/>
    <mergeCell ref="N167:P167"/>
    <mergeCell ref="Q167:S167"/>
    <mergeCell ref="AO166:AP166"/>
    <mergeCell ref="AQ166:AS166"/>
    <mergeCell ref="AT166:AV166"/>
    <mergeCell ref="AW166:AY166"/>
    <mergeCell ref="AZ166:BC166"/>
    <mergeCell ref="BD166:BF166"/>
    <mergeCell ref="Z166:AB166"/>
    <mergeCell ref="AC166:AE166"/>
    <mergeCell ref="AF166:AG166"/>
    <mergeCell ref="AH166:AI166"/>
    <mergeCell ref="AJ166:AL166"/>
    <mergeCell ref="AM166:AN166"/>
    <mergeCell ref="AZ165:BC165"/>
    <mergeCell ref="BD165:BF165"/>
    <mergeCell ref="B166:D166"/>
    <mergeCell ref="E166:G166"/>
    <mergeCell ref="H166:J166"/>
    <mergeCell ref="K166:M166"/>
    <mergeCell ref="N166:P166"/>
    <mergeCell ref="Q166:S166"/>
    <mergeCell ref="T166:V166"/>
    <mergeCell ref="W166:Y166"/>
    <mergeCell ref="AJ165:AL165"/>
    <mergeCell ref="AM165:AN165"/>
    <mergeCell ref="AO165:AP165"/>
    <mergeCell ref="AQ165:AS165"/>
    <mergeCell ref="AT165:AV165"/>
    <mergeCell ref="AW165:AY165"/>
    <mergeCell ref="T165:V165"/>
    <mergeCell ref="W165:Y165"/>
    <mergeCell ref="Z165:AB165"/>
    <mergeCell ref="AC165:AE165"/>
    <mergeCell ref="AF165:AG165"/>
    <mergeCell ref="AH165:AI165"/>
    <mergeCell ref="B165:D165"/>
    <mergeCell ref="E165:G165"/>
    <mergeCell ref="H165:J165"/>
    <mergeCell ref="K165:M165"/>
    <mergeCell ref="N165:P165"/>
    <mergeCell ref="Q165:S165"/>
    <mergeCell ref="AO164:AP164"/>
    <mergeCell ref="AQ164:AS164"/>
    <mergeCell ref="AT164:AV164"/>
    <mergeCell ref="AW164:AY164"/>
    <mergeCell ref="AZ164:BC164"/>
    <mergeCell ref="BD164:BF164"/>
    <mergeCell ref="Z164:AB164"/>
    <mergeCell ref="AC164:AE164"/>
    <mergeCell ref="AF164:AG164"/>
    <mergeCell ref="AH164:AI164"/>
    <mergeCell ref="AJ164:AL164"/>
    <mergeCell ref="AM164:AN164"/>
    <mergeCell ref="AZ163:BC163"/>
    <mergeCell ref="BD163:BF163"/>
    <mergeCell ref="B164:D164"/>
    <mergeCell ref="E164:G164"/>
    <mergeCell ref="H164:J164"/>
    <mergeCell ref="K164:M164"/>
    <mergeCell ref="N164:P164"/>
    <mergeCell ref="Q164:S164"/>
    <mergeCell ref="T164:V164"/>
    <mergeCell ref="W164:Y164"/>
    <mergeCell ref="AJ163:AL163"/>
    <mergeCell ref="AM163:AN163"/>
    <mergeCell ref="AO163:AP163"/>
    <mergeCell ref="AQ163:AS163"/>
    <mergeCell ref="AT163:AV163"/>
    <mergeCell ref="AW163:AY163"/>
    <mergeCell ref="T163:V163"/>
    <mergeCell ref="W163:Y163"/>
    <mergeCell ref="Z163:AB163"/>
    <mergeCell ref="AC163:AE163"/>
    <mergeCell ref="AF163:AG163"/>
    <mergeCell ref="AH163:AI163"/>
    <mergeCell ref="AO162:AP162"/>
    <mergeCell ref="AQ162:AS162"/>
    <mergeCell ref="AT162:AV162"/>
    <mergeCell ref="AW162:AY162"/>
    <mergeCell ref="B163:D163"/>
    <mergeCell ref="E163:G163"/>
    <mergeCell ref="H163:J163"/>
    <mergeCell ref="K163:M163"/>
    <mergeCell ref="N163:P163"/>
    <mergeCell ref="Q163:S163"/>
    <mergeCell ref="T162:V162"/>
    <mergeCell ref="W162:Y162"/>
    <mergeCell ref="Z162:AB162"/>
    <mergeCell ref="AC162:AE162"/>
    <mergeCell ref="AF162:AG162"/>
    <mergeCell ref="AH162:AI162"/>
    <mergeCell ref="B162:D162"/>
    <mergeCell ref="E162:G162"/>
    <mergeCell ref="H162:J162"/>
    <mergeCell ref="K162:M162"/>
    <mergeCell ref="N162:P162"/>
    <mergeCell ref="Q162:S162"/>
    <mergeCell ref="W161:Y161"/>
    <mergeCell ref="Z161:AB161"/>
    <mergeCell ref="AC161:AE161"/>
    <mergeCell ref="AF161:AG161"/>
    <mergeCell ref="AH161:AI161"/>
    <mergeCell ref="AJ161:AL161"/>
    <mergeCell ref="AW159:AY161"/>
    <mergeCell ref="AZ159:BC162"/>
    <mergeCell ref="BD159:BF162"/>
    <mergeCell ref="AC160:AI160"/>
    <mergeCell ref="AJ160:AP160"/>
    <mergeCell ref="AQ160:AS161"/>
    <mergeCell ref="AM161:AN161"/>
    <mergeCell ref="AO161:AP161"/>
    <mergeCell ref="AJ162:AL162"/>
    <mergeCell ref="AM162:AN162"/>
    <mergeCell ref="A159:A162"/>
    <mergeCell ref="B159:S160"/>
    <mergeCell ref="T159:AB160"/>
    <mergeCell ref="AC159:AP159"/>
    <mergeCell ref="AQ159:AS159"/>
    <mergeCell ref="AT159:AV161"/>
    <mergeCell ref="B161:G161"/>
    <mergeCell ref="H161:M161"/>
    <mergeCell ref="N161:S161"/>
    <mergeCell ref="T161:V161"/>
    <mergeCell ref="AQ157:AS157"/>
    <mergeCell ref="AT157:AV157"/>
    <mergeCell ref="AW157:AY157"/>
    <mergeCell ref="AZ157:BB157"/>
    <mergeCell ref="BC157:BF157"/>
    <mergeCell ref="BG157:BI157"/>
    <mergeCell ref="AC157:AE157"/>
    <mergeCell ref="AF157:AG157"/>
    <mergeCell ref="AH157:AI157"/>
    <mergeCell ref="AJ157:AL157"/>
    <mergeCell ref="AM157:AN157"/>
    <mergeCell ref="AO157:AP157"/>
    <mergeCell ref="BG156:BI156"/>
    <mergeCell ref="B157:D157"/>
    <mergeCell ref="E157:G157"/>
    <mergeCell ref="H157:J157"/>
    <mergeCell ref="K157:M157"/>
    <mergeCell ref="N157:P157"/>
    <mergeCell ref="Q157:S157"/>
    <mergeCell ref="T157:V157"/>
    <mergeCell ref="W157:Y157"/>
    <mergeCell ref="Z157:AB157"/>
    <mergeCell ref="AO156:AP156"/>
    <mergeCell ref="AQ156:AS156"/>
    <mergeCell ref="AT156:AV156"/>
    <mergeCell ref="AW156:AY156"/>
    <mergeCell ref="AZ156:BB156"/>
    <mergeCell ref="BC156:BF156"/>
    <mergeCell ref="Z156:AB156"/>
    <mergeCell ref="AC156:AE156"/>
    <mergeCell ref="AF156:AG156"/>
    <mergeCell ref="AH156:AI156"/>
    <mergeCell ref="AJ156:AL156"/>
    <mergeCell ref="AM156:AN156"/>
    <mergeCell ref="BC155:BF155"/>
    <mergeCell ref="BG155:BI155"/>
    <mergeCell ref="B156:D156"/>
    <mergeCell ref="E156:G156"/>
    <mergeCell ref="H156:J156"/>
    <mergeCell ref="K156:M156"/>
    <mergeCell ref="N156:P156"/>
    <mergeCell ref="Q156:S156"/>
    <mergeCell ref="T156:V156"/>
    <mergeCell ref="W156:Y156"/>
    <mergeCell ref="AM155:AN155"/>
    <mergeCell ref="AO155:AP155"/>
    <mergeCell ref="AQ155:AS155"/>
    <mergeCell ref="AT155:AV155"/>
    <mergeCell ref="AW155:AY155"/>
    <mergeCell ref="AZ155:BB155"/>
    <mergeCell ref="W155:Y155"/>
    <mergeCell ref="Z155:AB155"/>
    <mergeCell ref="AC155:AE155"/>
    <mergeCell ref="AF155:AG155"/>
    <mergeCell ref="AH155:AI155"/>
    <mergeCell ref="AJ155:AL155"/>
    <mergeCell ref="AZ154:BB154"/>
    <mergeCell ref="BC154:BF154"/>
    <mergeCell ref="BG154:BI154"/>
    <mergeCell ref="B155:D155"/>
    <mergeCell ref="E155:G155"/>
    <mergeCell ref="H155:J155"/>
    <mergeCell ref="K155:M155"/>
    <mergeCell ref="N155:P155"/>
    <mergeCell ref="Q155:S155"/>
    <mergeCell ref="T155:V155"/>
    <mergeCell ref="AJ154:AL154"/>
    <mergeCell ref="AM154:AN154"/>
    <mergeCell ref="AO154:AP154"/>
    <mergeCell ref="AQ154:AS154"/>
    <mergeCell ref="AT154:AV154"/>
    <mergeCell ref="AW154:AY154"/>
    <mergeCell ref="T154:V154"/>
    <mergeCell ref="W154:Y154"/>
    <mergeCell ref="Z154:AB154"/>
    <mergeCell ref="AC154:AE154"/>
    <mergeCell ref="AF154:AG154"/>
    <mergeCell ref="AH154:AI154"/>
    <mergeCell ref="B154:D154"/>
    <mergeCell ref="E154:G154"/>
    <mergeCell ref="H154:J154"/>
    <mergeCell ref="K154:M154"/>
    <mergeCell ref="N154:P154"/>
    <mergeCell ref="Q154:S154"/>
    <mergeCell ref="AQ153:AS153"/>
    <mergeCell ref="AT153:AV153"/>
    <mergeCell ref="AW153:AY153"/>
    <mergeCell ref="AZ153:BB153"/>
    <mergeCell ref="BC153:BF153"/>
    <mergeCell ref="BG153:BI153"/>
    <mergeCell ref="AC153:AE153"/>
    <mergeCell ref="AF153:AG153"/>
    <mergeCell ref="AH153:AI153"/>
    <mergeCell ref="AJ153:AL153"/>
    <mergeCell ref="AM153:AN153"/>
    <mergeCell ref="AO153:AP153"/>
    <mergeCell ref="BG152:BI152"/>
    <mergeCell ref="B153:D153"/>
    <mergeCell ref="E153:G153"/>
    <mergeCell ref="H153:J153"/>
    <mergeCell ref="K153:M153"/>
    <mergeCell ref="N153:P153"/>
    <mergeCell ref="Q153:S153"/>
    <mergeCell ref="T153:V153"/>
    <mergeCell ref="W153:Y153"/>
    <mergeCell ref="Z153:AB153"/>
    <mergeCell ref="AO152:AP152"/>
    <mergeCell ref="AQ152:AS152"/>
    <mergeCell ref="AT152:AV152"/>
    <mergeCell ref="AW152:AY152"/>
    <mergeCell ref="AZ152:BB152"/>
    <mergeCell ref="BC152:BF152"/>
    <mergeCell ref="Z152:AB152"/>
    <mergeCell ref="AC152:AE152"/>
    <mergeCell ref="AF152:AG152"/>
    <mergeCell ref="AH152:AI152"/>
    <mergeCell ref="AJ152:AL152"/>
    <mergeCell ref="AM152:AN152"/>
    <mergeCell ref="BC151:BF151"/>
    <mergeCell ref="BG151:BI151"/>
    <mergeCell ref="B152:D152"/>
    <mergeCell ref="E152:G152"/>
    <mergeCell ref="H152:J152"/>
    <mergeCell ref="K152:M152"/>
    <mergeCell ref="N152:P152"/>
    <mergeCell ref="Q152:S152"/>
    <mergeCell ref="T152:V152"/>
    <mergeCell ref="W152:Y152"/>
    <mergeCell ref="AM151:AN151"/>
    <mergeCell ref="AO151:AP151"/>
    <mergeCell ref="AQ151:AS151"/>
    <mergeCell ref="AT151:AV151"/>
    <mergeCell ref="AW151:AY151"/>
    <mergeCell ref="AZ151:BB151"/>
    <mergeCell ref="W151:Y151"/>
    <mergeCell ref="Z151:AB151"/>
    <mergeCell ref="AC151:AE151"/>
    <mergeCell ref="AF151:AG151"/>
    <mergeCell ref="AH151:AI151"/>
    <mergeCell ref="AJ151:AL151"/>
    <mergeCell ref="AZ150:BB150"/>
    <mergeCell ref="BC150:BF150"/>
    <mergeCell ref="BG150:BI150"/>
    <mergeCell ref="B151:D151"/>
    <mergeCell ref="E151:G151"/>
    <mergeCell ref="H151:J151"/>
    <mergeCell ref="K151:M151"/>
    <mergeCell ref="N151:P151"/>
    <mergeCell ref="Q151:S151"/>
    <mergeCell ref="T151:V151"/>
    <mergeCell ref="AJ150:AL150"/>
    <mergeCell ref="AM150:AN150"/>
    <mergeCell ref="AO150:AP150"/>
    <mergeCell ref="AQ150:AS150"/>
    <mergeCell ref="AT150:AV150"/>
    <mergeCell ref="AW150:AY150"/>
    <mergeCell ref="T150:V150"/>
    <mergeCell ref="W150:Y150"/>
    <mergeCell ref="Z150:AB150"/>
    <mergeCell ref="AC150:AE150"/>
    <mergeCell ref="AF150:AG150"/>
    <mergeCell ref="AH150:AI150"/>
    <mergeCell ref="B150:D150"/>
    <mergeCell ref="E150:G150"/>
    <mergeCell ref="H150:J150"/>
    <mergeCell ref="K150:M150"/>
    <mergeCell ref="N150:P150"/>
    <mergeCell ref="Q150:S150"/>
    <mergeCell ref="AQ149:AS149"/>
    <mergeCell ref="AT149:AV149"/>
    <mergeCell ref="AW149:AY149"/>
    <mergeCell ref="AZ149:BB149"/>
    <mergeCell ref="BC149:BF149"/>
    <mergeCell ref="BG149:BI149"/>
    <mergeCell ref="AC149:AE149"/>
    <mergeCell ref="AF149:AG149"/>
    <mergeCell ref="AH149:AI149"/>
    <mergeCell ref="AJ149:AL149"/>
    <mergeCell ref="AM149:AN149"/>
    <mergeCell ref="AO149:AP149"/>
    <mergeCell ref="BG148:BI148"/>
    <mergeCell ref="B149:D149"/>
    <mergeCell ref="E149:G149"/>
    <mergeCell ref="H149:J149"/>
    <mergeCell ref="K149:M149"/>
    <mergeCell ref="N149:P149"/>
    <mergeCell ref="Q149:S149"/>
    <mergeCell ref="T149:V149"/>
    <mergeCell ref="W149:Y149"/>
    <mergeCell ref="Z149:AB149"/>
    <mergeCell ref="AO148:AP148"/>
    <mergeCell ref="AQ148:AS148"/>
    <mergeCell ref="AT148:AV148"/>
    <mergeCell ref="AW148:AY148"/>
    <mergeCell ref="AZ148:BB148"/>
    <mergeCell ref="BC148:BF148"/>
    <mergeCell ref="Z148:AB148"/>
    <mergeCell ref="AC148:AE148"/>
    <mergeCell ref="AF148:AG148"/>
    <mergeCell ref="AH148:AI148"/>
    <mergeCell ref="AF146:AG146"/>
    <mergeCell ref="AH146:AI146"/>
    <mergeCell ref="B146:D146"/>
    <mergeCell ref="E146:G146"/>
    <mergeCell ref="H146:J146"/>
    <mergeCell ref="K146:M146"/>
    <mergeCell ref="N146:P146"/>
    <mergeCell ref="Q146:S146"/>
    <mergeCell ref="AJ148:AL148"/>
    <mergeCell ref="AM148:AN148"/>
    <mergeCell ref="BC147:BF147"/>
    <mergeCell ref="BG147:BI147"/>
    <mergeCell ref="B148:D148"/>
    <mergeCell ref="E148:G148"/>
    <mergeCell ref="H148:J148"/>
    <mergeCell ref="K148:M148"/>
    <mergeCell ref="N148:P148"/>
    <mergeCell ref="Q148:S148"/>
    <mergeCell ref="T148:V148"/>
    <mergeCell ref="W148:Y148"/>
    <mergeCell ref="AM147:AN147"/>
    <mergeCell ref="AO147:AP147"/>
    <mergeCell ref="AQ147:AS147"/>
    <mergeCell ref="AT147:AV147"/>
    <mergeCell ref="AW147:AY147"/>
    <mergeCell ref="AZ147:BB147"/>
    <mergeCell ref="W147:Y147"/>
    <mergeCell ref="Z147:AB147"/>
    <mergeCell ref="AC147:AE147"/>
    <mergeCell ref="AF147:AG147"/>
    <mergeCell ref="AH147:AI147"/>
    <mergeCell ref="AJ147:AL147"/>
    <mergeCell ref="T145:V145"/>
    <mergeCell ref="W145:Y145"/>
    <mergeCell ref="Z145:AB145"/>
    <mergeCell ref="AC145:AE145"/>
    <mergeCell ref="AF145:AG145"/>
    <mergeCell ref="AH145:AI145"/>
    <mergeCell ref="B145:D145"/>
    <mergeCell ref="E145:G145"/>
    <mergeCell ref="H145:J145"/>
    <mergeCell ref="K145:M145"/>
    <mergeCell ref="N145:P145"/>
    <mergeCell ref="Q145:S145"/>
    <mergeCell ref="AZ146:BB146"/>
    <mergeCell ref="BC146:BF146"/>
    <mergeCell ref="BG146:BI146"/>
    <mergeCell ref="B147:D147"/>
    <mergeCell ref="E147:G147"/>
    <mergeCell ref="H147:J147"/>
    <mergeCell ref="K147:M147"/>
    <mergeCell ref="N147:P147"/>
    <mergeCell ref="Q147:S147"/>
    <mergeCell ref="T147:V147"/>
    <mergeCell ref="AJ146:AL146"/>
    <mergeCell ref="AM146:AN146"/>
    <mergeCell ref="AO146:AP146"/>
    <mergeCell ref="AQ146:AS146"/>
    <mergeCell ref="AT146:AV146"/>
    <mergeCell ref="AW146:AY146"/>
    <mergeCell ref="T146:V146"/>
    <mergeCell ref="W146:Y146"/>
    <mergeCell ref="Z146:AB146"/>
    <mergeCell ref="AC146:AE146"/>
    <mergeCell ref="W144:Y144"/>
    <mergeCell ref="Z144:AB144"/>
    <mergeCell ref="AC144:AE144"/>
    <mergeCell ref="AF144:AG144"/>
    <mergeCell ref="AH144:AI144"/>
    <mergeCell ref="AJ144:AL144"/>
    <mergeCell ref="AZ142:BB144"/>
    <mergeCell ref="BC142:BF145"/>
    <mergeCell ref="BG142:BI145"/>
    <mergeCell ref="AC143:AI143"/>
    <mergeCell ref="AJ143:AP143"/>
    <mergeCell ref="AQ143:AS144"/>
    <mergeCell ref="AT143:AV144"/>
    <mergeCell ref="AM144:AN144"/>
    <mergeCell ref="AO144:AP144"/>
    <mergeCell ref="AJ145:AL145"/>
    <mergeCell ref="A142:A145"/>
    <mergeCell ref="B142:S143"/>
    <mergeCell ref="T142:AB143"/>
    <mergeCell ref="AC142:AP142"/>
    <mergeCell ref="AQ142:AV142"/>
    <mergeCell ref="AW142:AY144"/>
    <mergeCell ref="B144:G144"/>
    <mergeCell ref="H144:M144"/>
    <mergeCell ref="N144:S144"/>
    <mergeCell ref="T144:V144"/>
    <mergeCell ref="AM145:AN145"/>
    <mergeCell ref="AO145:AP145"/>
    <mergeCell ref="AQ145:AS145"/>
    <mergeCell ref="AT145:AV145"/>
    <mergeCell ref="AW145:AY145"/>
    <mergeCell ref="AZ145:BB145"/>
    <mergeCell ref="A141:BE141"/>
    <mergeCell ref="BF141:BL141"/>
    <mergeCell ref="AM140:AN140"/>
    <mergeCell ref="AO140:AP140"/>
    <mergeCell ref="AQ140:AS140"/>
    <mergeCell ref="AT140:AU140"/>
    <mergeCell ref="AV140:AW140"/>
    <mergeCell ref="AX140:AZ140"/>
    <mergeCell ref="W140:Y140"/>
    <mergeCell ref="Z140:AB140"/>
    <mergeCell ref="AC140:AE140"/>
    <mergeCell ref="AF140:AG140"/>
    <mergeCell ref="AH140:AI140"/>
    <mergeCell ref="AJ140:AL140"/>
    <mergeCell ref="B140:D140"/>
    <mergeCell ref="E140:G140"/>
    <mergeCell ref="H140:J140"/>
    <mergeCell ref="K140:M140"/>
    <mergeCell ref="N140:P140"/>
    <mergeCell ref="Q140:S140"/>
    <mergeCell ref="T140:V140"/>
    <mergeCell ref="BA140:BC140"/>
    <mergeCell ref="BD140:BF140"/>
    <mergeCell ref="BG140:BI140"/>
    <mergeCell ref="BJ140:BM140"/>
    <mergeCell ref="BN138:BP138"/>
    <mergeCell ref="B137:D137"/>
    <mergeCell ref="E137:G137"/>
    <mergeCell ref="H137:J137"/>
    <mergeCell ref="K137:M137"/>
    <mergeCell ref="N137:P137"/>
    <mergeCell ref="Q137:S137"/>
    <mergeCell ref="T137:V137"/>
    <mergeCell ref="W139:Y139"/>
    <mergeCell ref="Z139:AB139"/>
    <mergeCell ref="AV138:AW138"/>
    <mergeCell ref="AX138:AZ138"/>
    <mergeCell ref="BA138:BC138"/>
    <mergeCell ref="BD138:BF138"/>
    <mergeCell ref="BG138:BI138"/>
    <mergeCell ref="BJ138:BM138"/>
    <mergeCell ref="AH138:AI138"/>
    <mergeCell ref="AJ138:AL138"/>
    <mergeCell ref="AM138:AN138"/>
    <mergeCell ref="AF139:AG139"/>
    <mergeCell ref="AH139:AI139"/>
    <mergeCell ref="AJ139:AL139"/>
    <mergeCell ref="AM139:AN139"/>
    <mergeCell ref="AO139:AP139"/>
    <mergeCell ref="AM137:AN137"/>
    <mergeCell ref="AO137:AP137"/>
    <mergeCell ref="AQ137:AS137"/>
    <mergeCell ref="AT137:AU137"/>
    <mergeCell ref="AV137:AW137"/>
    <mergeCell ref="AX137:AZ137"/>
    <mergeCell ref="W137:Y137"/>
    <mergeCell ref="Z137:AB137"/>
    <mergeCell ref="BN140:BP140"/>
    <mergeCell ref="B139:D139"/>
    <mergeCell ref="E139:G139"/>
    <mergeCell ref="H139:J139"/>
    <mergeCell ref="K139:M139"/>
    <mergeCell ref="N139:P139"/>
    <mergeCell ref="Q139:S139"/>
    <mergeCell ref="T139:V139"/>
    <mergeCell ref="AQ139:AS139"/>
    <mergeCell ref="AO138:AP138"/>
    <mergeCell ref="AQ138:AS138"/>
    <mergeCell ref="AT138:AU138"/>
    <mergeCell ref="Q138:S138"/>
    <mergeCell ref="T138:V138"/>
    <mergeCell ref="W138:Y138"/>
    <mergeCell ref="Z138:AB138"/>
    <mergeCell ref="AC138:AE138"/>
    <mergeCell ref="AF138:AG138"/>
    <mergeCell ref="BG139:BI139"/>
    <mergeCell ref="BJ139:BM139"/>
    <mergeCell ref="BN139:BP139"/>
    <mergeCell ref="B138:D138"/>
    <mergeCell ref="E138:G138"/>
    <mergeCell ref="H138:J138"/>
    <mergeCell ref="K138:M138"/>
    <mergeCell ref="N138:P138"/>
    <mergeCell ref="AT139:AU139"/>
    <mergeCell ref="AV139:AW139"/>
    <mergeCell ref="AX139:AZ139"/>
    <mergeCell ref="BA139:BC139"/>
    <mergeCell ref="BD139:BF139"/>
    <mergeCell ref="AC139:AE139"/>
    <mergeCell ref="AC137:AE137"/>
    <mergeCell ref="AF137:AG137"/>
    <mergeCell ref="AH137:AI137"/>
    <mergeCell ref="AJ137:AL137"/>
    <mergeCell ref="BA137:BC137"/>
    <mergeCell ref="BD137:BF137"/>
    <mergeCell ref="BN135:BP135"/>
    <mergeCell ref="B136:D136"/>
    <mergeCell ref="E136:G136"/>
    <mergeCell ref="H136:J136"/>
    <mergeCell ref="K136:M136"/>
    <mergeCell ref="N136:P136"/>
    <mergeCell ref="Q136:S136"/>
    <mergeCell ref="T136:V136"/>
    <mergeCell ref="W136:Y136"/>
    <mergeCell ref="Z136:AB136"/>
    <mergeCell ref="AV135:AW135"/>
    <mergeCell ref="AX135:AZ135"/>
    <mergeCell ref="BA135:BC135"/>
    <mergeCell ref="BD135:BF135"/>
    <mergeCell ref="BG135:BI135"/>
    <mergeCell ref="BJ135:BM135"/>
    <mergeCell ref="AH135:AI135"/>
    <mergeCell ref="AJ135:AL135"/>
    <mergeCell ref="BG137:BI137"/>
    <mergeCell ref="BJ137:BM137"/>
    <mergeCell ref="BN137:BP137"/>
    <mergeCell ref="AM135:AN135"/>
    <mergeCell ref="AO135:AP135"/>
    <mergeCell ref="AQ135:AS135"/>
    <mergeCell ref="AT135:AU135"/>
    <mergeCell ref="Q135:S135"/>
    <mergeCell ref="T135:V135"/>
    <mergeCell ref="W135:Y135"/>
    <mergeCell ref="Z135:AB135"/>
    <mergeCell ref="AC135:AE135"/>
    <mergeCell ref="AF135:AG135"/>
    <mergeCell ref="BG136:BI136"/>
    <mergeCell ref="BJ136:BM136"/>
    <mergeCell ref="BN136:BP136"/>
    <mergeCell ref="B135:D135"/>
    <mergeCell ref="E135:G135"/>
    <mergeCell ref="H135:J135"/>
    <mergeCell ref="K135:M135"/>
    <mergeCell ref="N135:P135"/>
    <mergeCell ref="AQ136:AS136"/>
    <mergeCell ref="AT136:AU136"/>
    <mergeCell ref="AV136:AW136"/>
    <mergeCell ref="AX136:AZ136"/>
    <mergeCell ref="BA136:BC136"/>
    <mergeCell ref="BD136:BF136"/>
    <mergeCell ref="AC136:AE136"/>
    <mergeCell ref="AF136:AG136"/>
    <mergeCell ref="AH136:AI136"/>
    <mergeCell ref="AJ136:AL136"/>
    <mergeCell ref="AM136:AN136"/>
    <mergeCell ref="AO136:AP136"/>
    <mergeCell ref="AM134:AN134"/>
    <mergeCell ref="AO134:AP134"/>
    <mergeCell ref="AQ134:AS134"/>
    <mergeCell ref="AT134:AU134"/>
    <mergeCell ref="AV134:AW134"/>
    <mergeCell ref="AX134:AZ134"/>
    <mergeCell ref="W134:Y134"/>
    <mergeCell ref="Z134:AB134"/>
    <mergeCell ref="AC134:AE134"/>
    <mergeCell ref="AF134:AG134"/>
    <mergeCell ref="AH134:AI134"/>
    <mergeCell ref="AJ134:AL134"/>
    <mergeCell ref="BN133:BP133"/>
    <mergeCell ref="B134:D134"/>
    <mergeCell ref="E134:G134"/>
    <mergeCell ref="H134:J134"/>
    <mergeCell ref="K134:M134"/>
    <mergeCell ref="N134:P134"/>
    <mergeCell ref="Q134:S134"/>
    <mergeCell ref="T134:V134"/>
    <mergeCell ref="AQ133:AS133"/>
    <mergeCell ref="AT133:AU133"/>
    <mergeCell ref="AV133:AW133"/>
    <mergeCell ref="AX133:AZ133"/>
    <mergeCell ref="BA133:BC133"/>
    <mergeCell ref="BD133:BF133"/>
    <mergeCell ref="AC133:AE133"/>
    <mergeCell ref="AF133:AG133"/>
    <mergeCell ref="AH133:AI133"/>
    <mergeCell ref="AJ133:AL133"/>
    <mergeCell ref="AM133:AN133"/>
    <mergeCell ref="AO133:AP133"/>
    <mergeCell ref="BA134:BC134"/>
    <mergeCell ref="BD134:BF134"/>
    <mergeCell ref="BG134:BI134"/>
    <mergeCell ref="BJ134:BM134"/>
    <mergeCell ref="BN134:BP134"/>
    <mergeCell ref="B133:D133"/>
    <mergeCell ref="E133:G133"/>
    <mergeCell ref="H133:J133"/>
    <mergeCell ref="K133:M133"/>
    <mergeCell ref="N133:P133"/>
    <mergeCell ref="Q133:S133"/>
    <mergeCell ref="T133:V133"/>
    <mergeCell ref="W133:Y133"/>
    <mergeCell ref="Z133:AB133"/>
    <mergeCell ref="AV132:AW132"/>
    <mergeCell ref="AX132:AZ132"/>
    <mergeCell ref="BA132:BC132"/>
    <mergeCell ref="BD132:BF132"/>
    <mergeCell ref="BG132:BI132"/>
    <mergeCell ref="BJ132:BM132"/>
    <mergeCell ref="AH132:AI132"/>
    <mergeCell ref="AJ132:AL132"/>
    <mergeCell ref="AM132:AN132"/>
    <mergeCell ref="AO132:AP132"/>
    <mergeCell ref="AQ132:AS132"/>
    <mergeCell ref="AT132:AU132"/>
    <mergeCell ref="Q132:S132"/>
    <mergeCell ref="T132:V132"/>
    <mergeCell ref="W132:Y132"/>
    <mergeCell ref="Z132:AB132"/>
    <mergeCell ref="AC132:AE132"/>
    <mergeCell ref="AF132:AG132"/>
    <mergeCell ref="BG133:BI133"/>
    <mergeCell ref="BJ133:BM133"/>
    <mergeCell ref="BG131:BI131"/>
    <mergeCell ref="BJ131:BM131"/>
    <mergeCell ref="BN131:BP131"/>
    <mergeCell ref="B132:D132"/>
    <mergeCell ref="E132:G132"/>
    <mergeCell ref="H132:J132"/>
    <mergeCell ref="K132:M132"/>
    <mergeCell ref="N132:P132"/>
    <mergeCell ref="AM131:AN131"/>
    <mergeCell ref="AO131:AP131"/>
    <mergeCell ref="AQ131:AS131"/>
    <mergeCell ref="AT131:AU131"/>
    <mergeCell ref="AV131:AW131"/>
    <mergeCell ref="AX131:AZ131"/>
    <mergeCell ref="W131:Y131"/>
    <mergeCell ref="Z131:AB131"/>
    <mergeCell ref="AC131:AE131"/>
    <mergeCell ref="AF131:AG131"/>
    <mergeCell ref="AH131:AI131"/>
    <mergeCell ref="AJ131:AL131"/>
    <mergeCell ref="BN132:BP132"/>
    <mergeCell ref="B131:D131"/>
    <mergeCell ref="E131:G131"/>
    <mergeCell ref="H131:J131"/>
    <mergeCell ref="K131:M131"/>
    <mergeCell ref="N131:P131"/>
    <mergeCell ref="Q131:S131"/>
    <mergeCell ref="T131:V131"/>
    <mergeCell ref="BA131:BC131"/>
    <mergeCell ref="BD131:BF131"/>
    <mergeCell ref="BN129:BP129"/>
    <mergeCell ref="B130:D130"/>
    <mergeCell ref="E130:G130"/>
    <mergeCell ref="H130:J130"/>
    <mergeCell ref="K130:M130"/>
    <mergeCell ref="N130:P130"/>
    <mergeCell ref="Q130:S130"/>
    <mergeCell ref="T130:V130"/>
    <mergeCell ref="W130:Y130"/>
    <mergeCell ref="Z130:AB130"/>
    <mergeCell ref="AV129:AW129"/>
    <mergeCell ref="AX129:AZ129"/>
    <mergeCell ref="BA129:BC129"/>
    <mergeCell ref="BD129:BF129"/>
    <mergeCell ref="BG129:BI129"/>
    <mergeCell ref="BJ129:BM129"/>
    <mergeCell ref="AH129:AI129"/>
    <mergeCell ref="AJ129:AL129"/>
    <mergeCell ref="BG130:BI130"/>
    <mergeCell ref="BJ130:BM130"/>
    <mergeCell ref="BN130:BP130"/>
    <mergeCell ref="B129:D129"/>
    <mergeCell ref="E129:G129"/>
    <mergeCell ref="H129:J129"/>
    <mergeCell ref="K129:M129"/>
    <mergeCell ref="N129:P129"/>
    <mergeCell ref="AQ130:AS130"/>
    <mergeCell ref="AT130:AU130"/>
    <mergeCell ref="AV130:AW130"/>
    <mergeCell ref="AX130:AZ130"/>
    <mergeCell ref="BA130:BC130"/>
    <mergeCell ref="BD130:BF130"/>
    <mergeCell ref="AC130:AE130"/>
    <mergeCell ref="AF130:AG130"/>
    <mergeCell ref="AH130:AI130"/>
    <mergeCell ref="AJ130:AL130"/>
    <mergeCell ref="AM130:AN130"/>
    <mergeCell ref="AO130:AP130"/>
    <mergeCell ref="Q128:S128"/>
    <mergeCell ref="T128:V128"/>
    <mergeCell ref="W128:Y128"/>
    <mergeCell ref="Z128:AB128"/>
    <mergeCell ref="AC128:AE128"/>
    <mergeCell ref="AF128:AG128"/>
    <mergeCell ref="AM127:AN127"/>
    <mergeCell ref="AO127:AP127"/>
    <mergeCell ref="AQ127:AS127"/>
    <mergeCell ref="AT127:AU127"/>
    <mergeCell ref="AV127:AW127"/>
    <mergeCell ref="AM129:AN129"/>
    <mergeCell ref="AO129:AP129"/>
    <mergeCell ref="AQ129:AS129"/>
    <mergeCell ref="AT129:AU129"/>
    <mergeCell ref="Q129:S129"/>
    <mergeCell ref="T129:V129"/>
    <mergeCell ref="W129:Y129"/>
    <mergeCell ref="Z129:AB129"/>
    <mergeCell ref="AC129:AE129"/>
    <mergeCell ref="AF129:AG129"/>
    <mergeCell ref="B128:D128"/>
    <mergeCell ref="E128:G128"/>
    <mergeCell ref="H128:J128"/>
    <mergeCell ref="K128:M128"/>
    <mergeCell ref="N128:P128"/>
    <mergeCell ref="B127:G127"/>
    <mergeCell ref="H127:M127"/>
    <mergeCell ref="N127:S127"/>
    <mergeCell ref="T127:V127"/>
    <mergeCell ref="W127:Y127"/>
    <mergeCell ref="Z127:AB127"/>
    <mergeCell ref="BN125:BP128"/>
    <mergeCell ref="AC126:AI126"/>
    <mergeCell ref="AJ126:AP126"/>
    <mergeCell ref="AQ126:AW126"/>
    <mergeCell ref="AX126:AZ127"/>
    <mergeCell ref="BA126:BC127"/>
    <mergeCell ref="AC127:AE127"/>
    <mergeCell ref="AF127:AG127"/>
    <mergeCell ref="AH127:AI127"/>
    <mergeCell ref="AJ127:AL127"/>
    <mergeCell ref="AV128:AW128"/>
    <mergeCell ref="AX128:AZ128"/>
    <mergeCell ref="BA128:BC128"/>
    <mergeCell ref="BD128:BF128"/>
    <mergeCell ref="BG128:BI128"/>
    <mergeCell ref="AH128:AI128"/>
    <mergeCell ref="AJ128:AL128"/>
    <mergeCell ref="AM128:AN128"/>
    <mergeCell ref="AO128:AP128"/>
    <mergeCell ref="AQ128:AS128"/>
    <mergeCell ref="AT128:AU128"/>
    <mergeCell ref="A123:BA123"/>
    <mergeCell ref="A124:BL124"/>
    <mergeCell ref="A125:A128"/>
    <mergeCell ref="B125:S126"/>
    <mergeCell ref="T125:AB126"/>
    <mergeCell ref="AC125:AW125"/>
    <mergeCell ref="AX125:BC125"/>
    <mergeCell ref="BD125:BF127"/>
    <mergeCell ref="BG125:BI127"/>
    <mergeCell ref="BJ125:BM128"/>
    <mergeCell ref="H119:Q119"/>
    <mergeCell ref="Z119:AP119"/>
    <mergeCell ref="AS119:BF119"/>
    <mergeCell ref="H121:Q121"/>
    <mergeCell ref="Z121:AP121"/>
    <mergeCell ref="AS121:BB121"/>
    <mergeCell ref="AW110:AW115"/>
    <mergeCell ref="AX110:AX115"/>
    <mergeCell ref="AY110:AY115"/>
    <mergeCell ref="AZ110:AZ115"/>
    <mergeCell ref="BA110:BA115"/>
    <mergeCell ref="A117:F117"/>
    <mergeCell ref="H117:W117"/>
    <mergeCell ref="Z117:AF117"/>
    <mergeCell ref="AS117:BL117"/>
    <mergeCell ref="AQ110:AQ115"/>
    <mergeCell ref="AR110:AR115"/>
    <mergeCell ref="AS110:AS115"/>
    <mergeCell ref="AT110:AT115"/>
    <mergeCell ref="AU110:AU115"/>
    <mergeCell ref="AV110:AV115"/>
    <mergeCell ref="AK110:AK115"/>
    <mergeCell ref="AL110:AL115"/>
    <mergeCell ref="AM110:AM115"/>
    <mergeCell ref="AN110:AN115"/>
    <mergeCell ref="AO110:AO115"/>
    <mergeCell ref="AP110:AP115"/>
    <mergeCell ref="AE110:AE115"/>
    <mergeCell ref="AF110:AF115"/>
    <mergeCell ref="AG110:AG115"/>
    <mergeCell ref="AH110:AH115"/>
    <mergeCell ref="AI110:AI115"/>
    <mergeCell ref="AJ110:AJ115"/>
    <mergeCell ref="Y110:Y115"/>
    <mergeCell ref="Z110:Z115"/>
    <mergeCell ref="AA110:AA115"/>
    <mergeCell ref="AB110:AB115"/>
    <mergeCell ref="AC110:AC115"/>
    <mergeCell ref="AD110:AD115"/>
    <mergeCell ref="S110:S115"/>
    <mergeCell ref="T110:T115"/>
    <mergeCell ref="U110:U115"/>
    <mergeCell ref="V110:V115"/>
    <mergeCell ref="W110:W115"/>
    <mergeCell ref="X110:X115"/>
    <mergeCell ref="M110:M115"/>
    <mergeCell ref="N110:N115"/>
    <mergeCell ref="O110:O115"/>
    <mergeCell ref="P110:P115"/>
    <mergeCell ref="Q110:Q115"/>
    <mergeCell ref="R110:R115"/>
    <mergeCell ref="G110:G115"/>
    <mergeCell ref="H110:H115"/>
    <mergeCell ref="I110:I115"/>
    <mergeCell ref="J110:J115"/>
    <mergeCell ref="K110:K115"/>
    <mergeCell ref="L110:L115"/>
    <mergeCell ref="A110:A115"/>
    <mergeCell ref="B110:B115"/>
    <mergeCell ref="C110:C115"/>
    <mergeCell ref="D110:D115"/>
    <mergeCell ref="E110:E115"/>
    <mergeCell ref="F110:F115"/>
    <mergeCell ref="AW103:AW108"/>
    <mergeCell ref="AX103:AX108"/>
    <mergeCell ref="AY103:AY108"/>
    <mergeCell ref="AZ103:AZ108"/>
    <mergeCell ref="BA103:BA108"/>
    <mergeCell ref="B109:BA109"/>
    <mergeCell ref="AQ103:AQ108"/>
    <mergeCell ref="AR103:AR108"/>
    <mergeCell ref="AS103:AS108"/>
    <mergeCell ref="AT103:AT108"/>
    <mergeCell ref="AU103:AU108"/>
    <mergeCell ref="AV103:AV108"/>
    <mergeCell ref="AK103:AK108"/>
    <mergeCell ref="AL103:AL108"/>
    <mergeCell ref="AM103:AM108"/>
    <mergeCell ref="AN103:AN108"/>
    <mergeCell ref="AO103:AO108"/>
    <mergeCell ref="AP103:AP108"/>
    <mergeCell ref="AE103:AE108"/>
    <mergeCell ref="AF103:AF108"/>
    <mergeCell ref="AG103:AG108"/>
    <mergeCell ref="AH103:AH108"/>
    <mergeCell ref="AI103:AI108"/>
    <mergeCell ref="AJ103:AJ108"/>
    <mergeCell ref="Y103:Y108"/>
    <mergeCell ref="Z103:Z108"/>
    <mergeCell ref="AA103:AA108"/>
    <mergeCell ref="AB103:AB108"/>
    <mergeCell ref="AC103:AC108"/>
    <mergeCell ref="AD103:AD108"/>
    <mergeCell ref="S103:S108"/>
    <mergeCell ref="T103:T108"/>
    <mergeCell ref="U103:U108"/>
    <mergeCell ref="V103:V108"/>
    <mergeCell ref="W103:W108"/>
    <mergeCell ref="X103:X108"/>
    <mergeCell ref="M103:M108"/>
    <mergeCell ref="N103:N108"/>
    <mergeCell ref="O103:O108"/>
    <mergeCell ref="P103:P108"/>
    <mergeCell ref="Q103:Q108"/>
    <mergeCell ref="R103:R108"/>
    <mergeCell ref="G103:G108"/>
    <mergeCell ref="H103:H108"/>
    <mergeCell ref="I103:I108"/>
    <mergeCell ref="J103:J108"/>
    <mergeCell ref="K103:K108"/>
    <mergeCell ref="L103:L108"/>
    <mergeCell ref="A103:A108"/>
    <mergeCell ref="B103:B108"/>
    <mergeCell ref="C103:C108"/>
    <mergeCell ref="D103:D108"/>
    <mergeCell ref="E103:E108"/>
    <mergeCell ref="F103:F108"/>
    <mergeCell ref="AW96:AW101"/>
    <mergeCell ref="AX96:AX101"/>
    <mergeCell ref="AY96:AY101"/>
    <mergeCell ref="AZ96:AZ101"/>
    <mergeCell ref="BA96:BA101"/>
    <mergeCell ref="B102:BA102"/>
    <mergeCell ref="AQ96:AQ101"/>
    <mergeCell ref="AR96:AR101"/>
    <mergeCell ref="AS96:AS101"/>
    <mergeCell ref="AT96:AT101"/>
    <mergeCell ref="AU96:AU101"/>
    <mergeCell ref="AV96:AV101"/>
    <mergeCell ref="AK96:AK101"/>
    <mergeCell ref="AL96:AL101"/>
    <mergeCell ref="AM96:AM101"/>
    <mergeCell ref="AN96:AN101"/>
    <mergeCell ref="AO96:AO101"/>
    <mergeCell ref="AP96:AP101"/>
    <mergeCell ref="AE96:AE101"/>
    <mergeCell ref="AF96:AF101"/>
    <mergeCell ref="AG96:AG101"/>
    <mergeCell ref="AH96:AH101"/>
    <mergeCell ref="AI96:AI101"/>
    <mergeCell ref="AJ96:AJ101"/>
    <mergeCell ref="Y96:Y101"/>
    <mergeCell ref="Z96:Z101"/>
    <mergeCell ref="AA96:AA101"/>
    <mergeCell ref="AB96:AB101"/>
    <mergeCell ref="AC96:AC101"/>
    <mergeCell ref="AD96:AD101"/>
    <mergeCell ref="S96:S101"/>
    <mergeCell ref="T96:T101"/>
    <mergeCell ref="U96:U101"/>
    <mergeCell ref="V96:V101"/>
    <mergeCell ref="W96:W101"/>
    <mergeCell ref="X96:X101"/>
    <mergeCell ref="M96:M101"/>
    <mergeCell ref="N96:N101"/>
    <mergeCell ref="O96:O101"/>
    <mergeCell ref="P96:P101"/>
    <mergeCell ref="Q96:Q101"/>
    <mergeCell ref="R96:R101"/>
    <mergeCell ref="G96:G101"/>
    <mergeCell ref="H96:H101"/>
    <mergeCell ref="I96:I101"/>
    <mergeCell ref="J96:J101"/>
    <mergeCell ref="K96:K101"/>
    <mergeCell ref="L96:L101"/>
    <mergeCell ref="A96:A101"/>
    <mergeCell ref="B96:B101"/>
    <mergeCell ref="C96:C101"/>
    <mergeCell ref="D96:D101"/>
    <mergeCell ref="E96:E101"/>
    <mergeCell ref="F96:F101"/>
    <mergeCell ref="AW89:AW94"/>
    <mergeCell ref="AX89:AX94"/>
    <mergeCell ref="AY89:AY94"/>
    <mergeCell ref="AZ89:AZ94"/>
    <mergeCell ref="BA89:BA94"/>
    <mergeCell ref="B95:BA95"/>
    <mergeCell ref="AQ89:AQ94"/>
    <mergeCell ref="AR89:AR94"/>
    <mergeCell ref="AS89:AS94"/>
    <mergeCell ref="AT89:AT94"/>
    <mergeCell ref="AU89:AU94"/>
    <mergeCell ref="AV89:AV94"/>
    <mergeCell ref="AK89:AK94"/>
    <mergeCell ref="AL89:AL94"/>
    <mergeCell ref="AM89:AM94"/>
    <mergeCell ref="AN89:AN94"/>
    <mergeCell ref="AO89:AO94"/>
    <mergeCell ref="AP89:AP94"/>
    <mergeCell ref="AE89:AE94"/>
    <mergeCell ref="AF89:AF94"/>
    <mergeCell ref="AG89:AG94"/>
    <mergeCell ref="AH89:AH94"/>
    <mergeCell ref="AI89:AI94"/>
    <mergeCell ref="AJ89:AJ94"/>
    <mergeCell ref="Y89:Y94"/>
    <mergeCell ref="Z89:Z94"/>
    <mergeCell ref="AA89:AA94"/>
    <mergeCell ref="AB89:AB94"/>
    <mergeCell ref="AC89:AC94"/>
    <mergeCell ref="AD89:AD94"/>
    <mergeCell ref="S89:S94"/>
    <mergeCell ref="T89:T94"/>
    <mergeCell ref="U89:U94"/>
    <mergeCell ref="V89:V94"/>
    <mergeCell ref="W89:W94"/>
    <mergeCell ref="X89:X94"/>
    <mergeCell ref="M89:M94"/>
    <mergeCell ref="N89:N94"/>
    <mergeCell ref="O89:O94"/>
    <mergeCell ref="P89:P94"/>
    <mergeCell ref="Q89:Q94"/>
    <mergeCell ref="R89:R94"/>
    <mergeCell ref="G89:G94"/>
    <mergeCell ref="H89:H94"/>
    <mergeCell ref="I89:I94"/>
    <mergeCell ref="J89:J94"/>
    <mergeCell ref="K89:K94"/>
    <mergeCell ref="L89:L94"/>
    <mergeCell ref="A89:A94"/>
    <mergeCell ref="B89:B94"/>
    <mergeCell ref="C89:C94"/>
    <mergeCell ref="D89:D94"/>
    <mergeCell ref="E89:E94"/>
    <mergeCell ref="F89:F94"/>
    <mergeCell ref="AW82:AW87"/>
    <mergeCell ref="AX82:AX87"/>
    <mergeCell ref="AY82:AY87"/>
    <mergeCell ref="AZ82:AZ87"/>
    <mergeCell ref="BA82:BA87"/>
    <mergeCell ref="B88:BA88"/>
    <mergeCell ref="AQ82:AQ87"/>
    <mergeCell ref="AR82:AR87"/>
    <mergeCell ref="AS82:AS87"/>
    <mergeCell ref="AT82:AT87"/>
    <mergeCell ref="AU82:AU87"/>
    <mergeCell ref="AV82:AV87"/>
    <mergeCell ref="AK82:AK87"/>
    <mergeCell ref="AL82:AL87"/>
    <mergeCell ref="AM82:AM87"/>
    <mergeCell ref="AN82:AN87"/>
    <mergeCell ref="AO82:AO87"/>
    <mergeCell ref="AP82:AP87"/>
    <mergeCell ref="AE82:AE87"/>
    <mergeCell ref="AF82:AF87"/>
    <mergeCell ref="AG82:AG87"/>
    <mergeCell ref="AH82:AH87"/>
    <mergeCell ref="AI82:AI87"/>
    <mergeCell ref="AJ82:AJ87"/>
    <mergeCell ref="Y82:Y87"/>
    <mergeCell ref="Z82:Z87"/>
    <mergeCell ref="AA82:AA87"/>
    <mergeCell ref="AB82:AB87"/>
    <mergeCell ref="AC82:AC87"/>
    <mergeCell ref="AD82:AD87"/>
    <mergeCell ref="S82:S87"/>
    <mergeCell ref="T82:T87"/>
    <mergeCell ref="U82:U87"/>
    <mergeCell ref="V82:V87"/>
    <mergeCell ref="W82:W87"/>
    <mergeCell ref="X82:X87"/>
    <mergeCell ref="M82:M87"/>
    <mergeCell ref="N82:N87"/>
    <mergeCell ref="O82:O87"/>
    <mergeCell ref="P82:P87"/>
    <mergeCell ref="Q82:Q87"/>
    <mergeCell ref="R82:R87"/>
    <mergeCell ref="G82:G87"/>
    <mergeCell ref="H82:H87"/>
    <mergeCell ref="I82:I87"/>
    <mergeCell ref="J82:J87"/>
    <mergeCell ref="K82:K87"/>
    <mergeCell ref="L82:L87"/>
    <mergeCell ref="A82:A87"/>
    <mergeCell ref="B82:B87"/>
    <mergeCell ref="C82:C87"/>
    <mergeCell ref="D82:D87"/>
    <mergeCell ref="E82:E87"/>
    <mergeCell ref="F82:F87"/>
    <mergeCell ref="AW75:AW80"/>
    <mergeCell ref="AX75:AX80"/>
    <mergeCell ref="AY75:AY80"/>
    <mergeCell ref="AZ75:AZ80"/>
    <mergeCell ref="BA75:BA80"/>
    <mergeCell ref="B81:BA81"/>
    <mergeCell ref="AQ75:AQ80"/>
    <mergeCell ref="AR75:AR80"/>
    <mergeCell ref="AS75:AS80"/>
    <mergeCell ref="AT75:AT80"/>
    <mergeCell ref="AU75:AU80"/>
    <mergeCell ref="AV75:AV80"/>
    <mergeCell ref="AK75:AK80"/>
    <mergeCell ref="AL75:AL80"/>
    <mergeCell ref="AM75:AM80"/>
    <mergeCell ref="AN75:AN80"/>
    <mergeCell ref="AO75:AO80"/>
    <mergeCell ref="AP75:AP80"/>
    <mergeCell ref="AE75:AE80"/>
    <mergeCell ref="AF75:AF80"/>
    <mergeCell ref="AG75:AG80"/>
    <mergeCell ref="AH75:AH80"/>
    <mergeCell ref="AI75:AI80"/>
    <mergeCell ref="AJ75:AJ80"/>
    <mergeCell ref="Y75:Y80"/>
    <mergeCell ref="Z75:Z80"/>
    <mergeCell ref="AA75:AA80"/>
    <mergeCell ref="AB75:AB80"/>
    <mergeCell ref="AC75:AC80"/>
    <mergeCell ref="AD75:AD80"/>
    <mergeCell ref="S75:S80"/>
    <mergeCell ref="T75:T80"/>
    <mergeCell ref="U75:U80"/>
    <mergeCell ref="V75:V80"/>
    <mergeCell ref="W75:W80"/>
    <mergeCell ref="X75:X80"/>
    <mergeCell ref="M75:M80"/>
    <mergeCell ref="N75:N80"/>
    <mergeCell ref="O75:O80"/>
    <mergeCell ref="P75:P80"/>
    <mergeCell ref="Q75:Q80"/>
    <mergeCell ref="R75:R80"/>
    <mergeCell ref="G75:G80"/>
    <mergeCell ref="H75:H80"/>
    <mergeCell ref="I75:I80"/>
    <mergeCell ref="J75:J80"/>
    <mergeCell ref="K75:K80"/>
    <mergeCell ref="L75:L80"/>
    <mergeCell ref="A75:A80"/>
    <mergeCell ref="B75:B80"/>
    <mergeCell ref="C75:C80"/>
    <mergeCell ref="D75:D80"/>
    <mergeCell ref="E75:E80"/>
    <mergeCell ref="F75:F80"/>
    <mergeCell ref="AW68:AW73"/>
    <mergeCell ref="AX68:AX73"/>
    <mergeCell ref="AY68:AY73"/>
    <mergeCell ref="AZ68:AZ73"/>
    <mergeCell ref="BA68:BA73"/>
    <mergeCell ref="B74:BA74"/>
    <mergeCell ref="AQ68:AQ73"/>
    <mergeCell ref="AR68:AR73"/>
    <mergeCell ref="AS68:AS73"/>
    <mergeCell ref="AT68:AT73"/>
    <mergeCell ref="AU68:AU73"/>
    <mergeCell ref="AV68:AV73"/>
    <mergeCell ref="AK68:AK73"/>
    <mergeCell ref="AL68:AL73"/>
    <mergeCell ref="AM68:AM73"/>
    <mergeCell ref="AN68:AN73"/>
    <mergeCell ref="AO68:AO73"/>
    <mergeCell ref="AP68:AP73"/>
    <mergeCell ref="AE68:AE73"/>
    <mergeCell ref="AF68:AF73"/>
    <mergeCell ref="AG68:AG73"/>
    <mergeCell ref="AH68:AH73"/>
    <mergeCell ref="AI68:AI73"/>
    <mergeCell ref="AJ68:AJ73"/>
    <mergeCell ref="Y68:Y73"/>
    <mergeCell ref="Z68:Z73"/>
    <mergeCell ref="AB68:AB73"/>
    <mergeCell ref="AC68:AC73"/>
    <mergeCell ref="AD68:AD73"/>
    <mergeCell ref="S68:S73"/>
    <mergeCell ref="T68:T73"/>
    <mergeCell ref="U68:U73"/>
    <mergeCell ref="V68:V73"/>
    <mergeCell ref="W68:W73"/>
    <mergeCell ref="X68:X73"/>
    <mergeCell ref="M68:M73"/>
    <mergeCell ref="N68:N73"/>
    <mergeCell ref="O68:O73"/>
    <mergeCell ref="P68:P73"/>
    <mergeCell ref="Q68:Q73"/>
    <mergeCell ref="R68:R73"/>
    <mergeCell ref="G68:G73"/>
    <mergeCell ref="H68:H73"/>
    <mergeCell ref="I68:I73"/>
    <mergeCell ref="J68:J73"/>
    <mergeCell ref="K68:K73"/>
    <mergeCell ref="L68:L73"/>
    <mergeCell ref="AZ61:AZ66"/>
    <mergeCell ref="BA61:BA66"/>
    <mergeCell ref="B67:BA67"/>
    <mergeCell ref="A68:A73"/>
    <mergeCell ref="B68:B73"/>
    <mergeCell ref="C68:C73"/>
    <mergeCell ref="D68:D73"/>
    <mergeCell ref="E68:E73"/>
    <mergeCell ref="F68:F73"/>
    <mergeCell ref="AS61:AS66"/>
    <mergeCell ref="AT61:AT66"/>
    <mergeCell ref="AU61:AU66"/>
    <mergeCell ref="AV61:AV66"/>
    <mergeCell ref="AW61:AW66"/>
    <mergeCell ref="AX61:AX66"/>
    <mergeCell ref="AM61:AM66"/>
    <mergeCell ref="AN61:AN66"/>
    <mergeCell ref="AO61:AO66"/>
    <mergeCell ref="AP61:AP66"/>
    <mergeCell ref="AQ61:AQ66"/>
    <mergeCell ref="AR61:AR66"/>
    <mergeCell ref="AG61:AG66"/>
    <mergeCell ref="AH61:AH66"/>
    <mergeCell ref="AI61:AI66"/>
    <mergeCell ref="AJ61:AJ66"/>
    <mergeCell ref="AK61:AK66"/>
    <mergeCell ref="AL61:AL66"/>
    <mergeCell ref="AA61:AA66"/>
    <mergeCell ref="AB61:AB66"/>
    <mergeCell ref="AC61:AC66"/>
    <mergeCell ref="AD61:AD66"/>
    <mergeCell ref="AA68:AA73"/>
    <mergeCell ref="W61:W66"/>
    <mergeCell ref="X61:X66"/>
    <mergeCell ref="Y61:Y66"/>
    <mergeCell ref="Z61:Z66"/>
    <mergeCell ref="O61:O66"/>
    <mergeCell ref="P61:P66"/>
    <mergeCell ref="Q61:Q66"/>
    <mergeCell ref="R61:R66"/>
    <mergeCell ref="S61:S66"/>
    <mergeCell ref="T61:T66"/>
    <mergeCell ref="I61:I66"/>
    <mergeCell ref="J61:J66"/>
    <mergeCell ref="K61:K66"/>
    <mergeCell ref="L61:L66"/>
    <mergeCell ref="M61:M66"/>
    <mergeCell ref="N61:N66"/>
    <mergeCell ref="AY61:AY66"/>
    <mergeCell ref="BA54:BA59"/>
    <mergeCell ref="B60:BA60"/>
    <mergeCell ref="A61:A66"/>
    <mergeCell ref="B61:B66"/>
    <mergeCell ref="C61:C66"/>
    <mergeCell ref="D61:D66"/>
    <mergeCell ref="E61:E66"/>
    <mergeCell ref="F61:F66"/>
    <mergeCell ref="G61:G66"/>
    <mergeCell ref="H61:H66"/>
    <mergeCell ref="AU54:AU59"/>
    <mergeCell ref="AV54:AV59"/>
    <mergeCell ref="AW54:AW59"/>
    <mergeCell ref="AX54:AX59"/>
    <mergeCell ref="AY54:AY59"/>
    <mergeCell ref="AZ54:AZ59"/>
    <mergeCell ref="Z54:Z59"/>
    <mergeCell ref="AP54:AP59"/>
    <mergeCell ref="AQ54:AQ59"/>
    <mergeCell ref="AR54:AR59"/>
    <mergeCell ref="AS54:AS59"/>
    <mergeCell ref="AT54:AT59"/>
    <mergeCell ref="T54:T59"/>
    <mergeCell ref="U54:U59"/>
    <mergeCell ref="V54:V59"/>
    <mergeCell ref="W54:W59"/>
    <mergeCell ref="X54:X59"/>
    <mergeCell ref="Y54:Y59"/>
    <mergeCell ref="AE61:AE66"/>
    <mergeCell ref="AF61:AF66"/>
    <mergeCell ref="U61:U66"/>
    <mergeCell ref="V61:V66"/>
    <mergeCell ref="AZ47:AZ52"/>
    <mergeCell ref="BA47:BA52"/>
    <mergeCell ref="B53:BA53"/>
    <mergeCell ref="A54:A59"/>
    <mergeCell ref="B54:B59"/>
    <mergeCell ref="C54:C59"/>
    <mergeCell ref="P54:P59"/>
    <mergeCell ref="Q54:Q59"/>
    <mergeCell ref="R54:R59"/>
    <mergeCell ref="S54:S59"/>
    <mergeCell ref="AT47:AT52"/>
    <mergeCell ref="AU47:AU52"/>
    <mergeCell ref="AV47:AV52"/>
    <mergeCell ref="AW47:AW52"/>
    <mergeCell ref="AX47:AX52"/>
    <mergeCell ref="AY47:AY52"/>
    <mergeCell ref="AN47:AN52"/>
    <mergeCell ref="AO47:AO52"/>
    <mergeCell ref="AP47:AP52"/>
    <mergeCell ref="AQ47:AQ52"/>
    <mergeCell ref="AR47:AR52"/>
    <mergeCell ref="AS47:AS52"/>
    <mergeCell ref="S47:S52"/>
    <mergeCell ref="T47:T52"/>
    <mergeCell ref="U47:U52"/>
    <mergeCell ref="V47:V52"/>
    <mergeCell ref="W47:W52"/>
    <mergeCell ref="AM47:AM52"/>
    <mergeCell ref="A47:A52"/>
    <mergeCell ref="B47:B52"/>
    <mergeCell ref="C47:C52"/>
    <mergeCell ref="D47:D52"/>
    <mergeCell ref="E47:E52"/>
    <mergeCell ref="R47:R52"/>
    <mergeCell ref="AW40:AW45"/>
    <mergeCell ref="AX40:AX45"/>
    <mergeCell ref="AY40:AY45"/>
    <mergeCell ref="AZ40:AZ45"/>
    <mergeCell ref="BA40:BA45"/>
    <mergeCell ref="B46:BA46"/>
    <mergeCell ref="AQ40:AQ45"/>
    <mergeCell ref="AR40:AR45"/>
    <mergeCell ref="AS40:AS45"/>
    <mergeCell ref="AT40:AT45"/>
    <mergeCell ref="AU40:AU45"/>
    <mergeCell ref="AV40:AV45"/>
    <mergeCell ref="AK40:AK45"/>
    <mergeCell ref="AL40:AL45"/>
    <mergeCell ref="AM40:AM45"/>
    <mergeCell ref="AN40:AN45"/>
    <mergeCell ref="AO40:AO45"/>
    <mergeCell ref="AP40:AP45"/>
    <mergeCell ref="AE40:AE45"/>
    <mergeCell ref="AF40:AF45"/>
    <mergeCell ref="AG40:AG45"/>
    <mergeCell ref="AH40:AH45"/>
    <mergeCell ref="AI40:AI45"/>
    <mergeCell ref="AJ40:AJ45"/>
    <mergeCell ref="Y40:Y45"/>
    <mergeCell ref="Z40:Z45"/>
    <mergeCell ref="AA40:AA45"/>
    <mergeCell ref="AB40:AB45"/>
    <mergeCell ref="AC40:AC45"/>
    <mergeCell ref="AD40:AD45"/>
    <mergeCell ref="S40:S45"/>
    <mergeCell ref="T40:T45"/>
    <mergeCell ref="U40:U45"/>
    <mergeCell ref="V40:V45"/>
    <mergeCell ref="W40:W45"/>
    <mergeCell ref="X40:X45"/>
    <mergeCell ref="M40:M45"/>
    <mergeCell ref="N40:N45"/>
    <mergeCell ref="O40:O45"/>
    <mergeCell ref="P40:P45"/>
    <mergeCell ref="Q40:Q45"/>
    <mergeCell ref="R40:R45"/>
    <mergeCell ref="G40:G45"/>
    <mergeCell ref="H40:H45"/>
    <mergeCell ref="I40:I45"/>
    <mergeCell ref="J40:J45"/>
    <mergeCell ref="K40:K45"/>
    <mergeCell ref="L40:L45"/>
    <mergeCell ref="A40:A45"/>
    <mergeCell ref="B40:B45"/>
    <mergeCell ref="C40:C45"/>
    <mergeCell ref="D40:D45"/>
    <mergeCell ref="E40:E45"/>
    <mergeCell ref="F40:F45"/>
    <mergeCell ref="AW37:AW38"/>
    <mergeCell ref="AX37:AX38"/>
    <mergeCell ref="AY37:AY38"/>
    <mergeCell ref="AZ37:AZ38"/>
    <mergeCell ref="BA37:BA38"/>
    <mergeCell ref="B39:BA39"/>
    <mergeCell ref="AQ37:AQ38"/>
    <mergeCell ref="AR37:AR38"/>
    <mergeCell ref="AS37:AS38"/>
    <mergeCell ref="AT37:AT38"/>
    <mergeCell ref="AU37:AU38"/>
    <mergeCell ref="AV37:AV38"/>
    <mergeCell ref="AK37:AK38"/>
    <mergeCell ref="AL37:AL38"/>
    <mergeCell ref="AM37:AM38"/>
    <mergeCell ref="AN37:AN38"/>
    <mergeCell ref="AO37:AO38"/>
    <mergeCell ref="AP37:AP38"/>
    <mergeCell ref="AE37:AE38"/>
    <mergeCell ref="AF37:AF38"/>
    <mergeCell ref="AG37:AG38"/>
    <mergeCell ref="AH37:AH38"/>
    <mergeCell ref="AI37:AI38"/>
    <mergeCell ref="AJ37:AJ38"/>
    <mergeCell ref="Y37:Y38"/>
    <mergeCell ref="Z37:Z38"/>
    <mergeCell ref="AA37:AA38"/>
    <mergeCell ref="AB37:AB38"/>
    <mergeCell ref="AC37:AC38"/>
    <mergeCell ref="AD37:AD38"/>
    <mergeCell ref="S37:S38"/>
    <mergeCell ref="T37:T38"/>
    <mergeCell ref="U37:U38"/>
    <mergeCell ref="V37:V38"/>
    <mergeCell ref="W37:W38"/>
    <mergeCell ref="X37:X38"/>
    <mergeCell ref="M37:M38"/>
    <mergeCell ref="N37:N38"/>
    <mergeCell ref="O37:O38"/>
    <mergeCell ref="P37:P38"/>
    <mergeCell ref="Q37:Q38"/>
    <mergeCell ref="R37:R38"/>
    <mergeCell ref="G37:G38"/>
    <mergeCell ref="H37:H38"/>
    <mergeCell ref="I37:I38"/>
    <mergeCell ref="J37:J38"/>
    <mergeCell ref="K37:K38"/>
    <mergeCell ref="L37:L38"/>
    <mergeCell ref="A37:A38"/>
    <mergeCell ref="B37:B38"/>
    <mergeCell ref="C37:C38"/>
    <mergeCell ref="D37:D38"/>
    <mergeCell ref="E37:E38"/>
    <mergeCell ref="F37:F38"/>
    <mergeCell ref="AV34:AV35"/>
    <mergeCell ref="AW34:AW35"/>
    <mergeCell ref="AX34:AX35"/>
    <mergeCell ref="AY34:AY35"/>
    <mergeCell ref="AZ34:AZ35"/>
    <mergeCell ref="BA34:BA35"/>
    <mergeCell ref="AP34:AP35"/>
    <mergeCell ref="AQ34:AQ35"/>
    <mergeCell ref="AR34:AR35"/>
    <mergeCell ref="AS34:AS35"/>
    <mergeCell ref="AT34:AT35"/>
    <mergeCell ref="AU34:AU35"/>
    <mergeCell ref="AJ34:AJ35"/>
    <mergeCell ref="AK34:AK35"/>
    <mergeCell ref="AL34:AL35"/>
    <mergeCell ref="AM34:AM35"/>
    <mergeCell ref="AN34:AN35"/>
    <mergeCell ref="AO34:AO35"/>
    <mergeCell ref="AD34:AD35"/>
    <mergeCell ref="AE34:AE35"/>
    <mergeCell ref="AF34:AF35"/>
    <mergeCell ref="AG34:AG35"/>
    <mergeCell ref="AH34:AH35"/>
    <mergeCell ref="AI34:AI35"/>
    <mergeCell ref="X34:X35"/>
    <mergeCell ref="Y34:Y35"/>
    <mergeCell ref="Z34:Z35"/>
    <mergeCell ref="AA34:AA35"/>
    <mergeCell ref="AB34:AB35"/>
    <mergeCell ref="AC34:AC35"/>
    <mergeCell ref="R34:R35"/>
    <mergeCell ref="S34:S35"/>
    <mergeCell ref="T34:T35"/>
    <mergeCell ref="U34:U35"/>
    <mergeCell ref="V34:V35"/>
    <mergeCell ref="W34:W35"/>
    <mergeCell ref="L34:L35"/>
    <mergeCell ref="M34:M35"/>
    <mergeCell ref="N34:N35"/>
    <mergeCell ref="O34:O35"/>
    <mergeCell ref="P34:P35"/>
    <mergeCell ref="Q34:Q35"/>
    <mergeCell ref="F34:F35"/>
    <mergeCell ref="G34:G35"/>
    <mergeCell ref="H34:H35"/>
    <mergeCell ref="I34:I35"/>
    <mergeCell ref="J34:J35"/>
    <mergeCell ref="K34:K35"/>
    <mergeCell ref="AW31:AW32"/>
    <mergeCell ref="AX31:AX32"/>
    <mergeCell ref="AY31:AY32"/>
    <mergeCell ref="AZ31:AZ32"/>
    <mergeCell ref="BA31:BA32"/>
    <mergeCell ref="A34:A35"/>
    <mergeCell ref="B34:B35"/>
    <mergeCell ref="C34:C35"/>
    <mergeCell ref="D34:D35"/>
    <mergeCell ref="E34:E35"/>
    <mergeCell ref="AQ31:AQ32"/>
    <mergeCell ref="AR31:AR32"/>
    <mergeCell ref="AS31:AS32"/>
    <mergeCell ref="AT31:AT32"/>
    <mergeCell ref="AU31:AU32"/>
    <mergeCell ref="AV31:AV32"/>
    <mergeCell ref="AK31:AK32"/>
    <mergeCell ref="AL31:AL32"/>
    <mergeCell ref="AM31:AM32"/>
    <mergeCell ref="AN31:AN32"/>
    <mergeCell ref="AO31:AO32"/>
    <mergeCell ref="AP31:AP32"/>
    <mergeCell ref="AE31:AE32"/>
    <mergeCell ref="AF31:AF32"/>
    <mergeCell ref="AG31:AG32"/>
    <mergeCell ref="AH31:AH32"/>
    <mergeCell ref="AI31:AI32"/>
    <mergeCell ref="AJ31:AJ32"/>
    <mergeCell ref="Y31:Y32"/>
    <mergeCell ref="Z31:Z32"/>
    <mergeCell ref="AA31:AA32"/>
    <mergeCell ref="AB31:AB32"/>
    <mergeCell ref="AC31:AC32"/>
    <mergeCell ref="AD31:AD32"/>
    <mergeCell ref="S31:S32"/>
    <mergeCell ref="T31:T32"/>
    <mergeCell ref="U31:U32"/>
    <mergeCell ref="V31:V32"/>
    <mergeCell ref="W31:W32"/>
    <mergeCell ref="X31:X32"/>
    <mergeCell ref="M31:M32"/>
    <mergeCell ref="N31:N32"/>
    <mergeCell ref="O31:O32"/>
    <mergeCell ref="P31:P32"/>
    <mergeCell ref="Q31:Q32"/>
    <mergeCell ref="R31:R32"/>
    <mergeCell ref="G31:G32"/>
    <mergeCell ref="H31:H32"/>
    <mergeCell ref="I31:I32"/>
    <mergeCell ref="J31:J32"/>
    <mergeCell ref="K31:K32"/>
    <mergeCell ref="L31:L32"/>
    <mergeCell ref="A31:A32"/>
    <mergeCell ref="B31:B32"/>
    <mergeCell ref="C31:C32"/>
    <mergeCell ref="D31:D32"/>
    <mergeCell ref="E31:E32"/>
    <mergeCell ref="F31:F32"/>
    <mergeCell ref="AV28:AV29"/>
    <mergeCell ref="AW28:AW29"/>
    <mergeCell ref="AX28:AX29"/>
    <mergeCell ref="AY28:AY29"/>
    <mergeCell ref="AZ28:AZ29"/>
    <mergeCell ref="BA28:BA29"/>
    <mergeCell ref="AP28:AP29"/>
    <mergeCell ref="AQ28:AQ29"/>
    <mergeCell ref="AR28:AR29"/>
    <mergeCell ref="AS28:AS29"/>
    <mergeCell ref="AT28:AT29"/>
    <mergeCell ref="AU28:AU29"/>
    <mergeCell ref="AJ28:AJ29"/>
    <mergeCell ref="AK28:AK29"/>
    <mergeCell ref="AL28:AL29"/>
    <mergeCell ref="AM28:AM29"/>
    <mergeCell ref="AN28:AN29"/>
    <mergeCell ref="AO28:AO29"/>
    <mergeCell ref="AD28:AD29"/>
    <mergeCell ref="AE28:AE29"/>
    <mergeCell ref="AF28:AF29"/>
    <mergeCell ref="AG28:AG29"/>
    <mergeCell ref="AH28:AH29"/>
    <mergeCell ref="AI28:AI29"/>
    <mergeCell ref="X28:X29"/>
    <mergeCell ref="Y28:Y29"/>
    <mergeCell ref="Z28:Z29"/>
    <mergeCell ref="AA28:AA29"/>
    <mergeCell ref="AB28:AB29"/>
    <mergeCell ref="AC28:AC29"/>
    <mergeCell ref="R28:R29"/>
    <mergeCell ref="S28:S29"/>
    <mergeCell ref="T28:T29"/>
    <mergeCell ref="U28:U29"/>
    <mergeCell ref="V28:V29"/>
    <mergeCell ref="W28:W29"/>
    <mergeCell ref="L28:L29"/>
    <mergeCell ref="M28:M29"/>
    <mergeCell ref="N28:N29"/>
    <mergeCell ref="O28:O29"/>
    <mergeCell ref="P28:P29"/>
    <mergeCell ref="Q28:Q29"/>
    <mergeCell ref="F28:F29"/>
    <mergeCell ref="G28:G29"/>
    <mergeCell ref="H28:H29"/>
    <mergeCell ref="I28:I29"/>
    <mergeCell ref="J28:J29"/>
    <mergeCell ref="K28:K29"/>
    <mergeCell ref="AW25:AW26"/>
    <mergeCell ref="AX25:AX26"/>
    <mergeCell ref="AY25:AY26"/>
    <mergeCell ref="AZ25:AZ26"/>
    <mergeCell ref="BA25:BA26"/>
    <mergeCell ref="A28:A29"/>
    <mergeCell ref="B28:B29"/>
    <mergeCell ref="C28:C29"/>
    <mergeCell ref="D28:D29"/>
    <mergeCell ref="E28:E29"/>
    <mergeCell ref="AQ25:AQ26"/>
    <mergeCell ref="AR25:AR26"/>
    <mergeCell ref="AS25:AS26"/>
    <mergeCell ref="AT25:AT26"/>
    <mergeCell ref="AU25:AU26"/>
    <mergeCell ref="AV25:AV26"/>
    <mergeCell ref="AK25:AK26"/>
    <mergeCell ref="AL25:AL26"/>
    <mergeCell ref="AM25:AM26"/>
    <mergeCell ref="AN25:AN26"/>
    <mergeCell ref="AO25:AO26"/>
    <mergeCell ref="AP25:AP26"/>
    <mergeCell ref="AE25:AE26"/>
    <mergeCell ref="AF25:AF26"/>
    <mergeCell ref="AG25:AG26"/>
    <mergeCell ref="AH25:AH26"/>
    <mergeCell ref="AI25:AI26"/>
    <mergeCell ref="AJ25:AJ26"/>
    <mergeCell ref="Y25:Y26"/>
    <mergeCell ref="Z25:Z26"/>
    <mergeCell ref="AA25:AA26"/>
    <mergeCell ref="AB25:AB26"/>
    <mergeCell ref="AC25:AC26"/>
    <mergeCell ref="AD25:AD26"/>
    <mergeCell ref="S25:S26"/>
    <mergeCell ref="T25:T26"/>
    <mergeCell ref="U25:U26"/>
    <mergeCell ref="V25:V26"/>
    <mergeCell ref="W25:W26"/>
    <mergeCell ref="X25:X26"/>
    <mergeCell ref="M25:M26"/>
    <mergeCell ref="N25:N26"/>
    <mergeCell ref="O25:O26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A25:A26"/>
    <mergeCell ref="B25:B26"/>
    <mergeCell ref="C25:C26"/>
    <mergeCell ref="D25:D26"/>
    <mergeCell ref="E25:E26"/>
    <mergeCell ref="F25:F26"/>
    <mergeCell ref="AV22:AV23"/>
    <mergeCell ref="AW22:AW23"/>
    <mergeCell ref="AX22:AX23"/>
    <mergeCell ref="AY22:AY23"/>
    <mergeCell ref="AZ22:AZ23"/>
    <mergeCell ref="BA22:BA23"/>
    <mergeCell ref="AP22:AP23"/>
    <mergeCell ref="AQ22:AQ23"/>
    <mergeCell ref="AR22:AR23"/>
    <mergeCell ref="AS22:AS23"/>
    <mergeCell ref="AT22:AT23"/>
    <mergeCell ref="AU22:AU23"/>
    <mergeCell ref="AJ22:AJ23"/>
    <mergeCell ref="AK22:AK23"/>
    <mergeCell ref="AL22:AL23"/>
    <mergeCell ref="AM22:AM23"/>
    <mergeCell ref="AN22:AN23"/>
    <mergeCell ref="AO22:AO23"/>
    <mergeCell ref="AD22:AD23"/>
    <mergeCell ref="AE22:AE23"/>
    <mergeCell ref="AF22:AF23"/>
    <mergeCell ref="AG22:AG23"/>
    <mergeCell ref="AH22:AH23"/>
    <mergeCell ref="AI22:AI23"/>
    <mergeCell ref="X22:X23"/>
    <mergeCell ref="Y22:Y23"/>
    <mergeCell ref="Z22:Z23"/>
    <mergeCell ref="AA22:AA23"/>
    <mergeCell ref="AB22:AB23"/>
    <mergeCell ref="AC22:AC23"/>
    <mergeCell ref="R22:R23"/>
    <mergeCell ref="S22:S23"/>
    <mergeCell ref="T22:T23"/>
    <mergeCell ref="U22:U23"/>
    <mergeCell ref="V22:V23"/>
    <mergeCell ref="W22:W23"/>
    <mergeCell ref="L22:L23"/>
    <mergeCell ref="M22:M23"/>
    <mergeCell ref="N22:N23"/>
    <mergeCell ref="O22:O23"/>
    <mergeCell ref="P22:P23"/>
    <mergeCell ref="Q22:Q23"/>
    <mergeCell ref="F22:F23"/>
    <mergeCell ref="G22:G23"/>
    <mergeCell ref="H22:H23"/>
    <mergeCell ref="I22:I23"/>
    <mergeCell ref="J22:J23"/>
    <mergeCell ref="K22:K23"/>
    <mergeCell ref="AW19:AW20"/>
    <mergeCell ref="AX19:AX20"/>
    <mergeCell ref="AY19:AY20"/>
    <mergeCell ref="AZ19:AZ20"/>
    <mergeCell ref="BA19:BA20"/>
    <mergeCell ref="A22:A23"/>
    <mergeCell ref="B22:B23"/>
    <mergeCell ref="C22:C23"/>
    <mergeCell ref="D22:D23"/>
    <mergeCell ref="E22:E23"/>
    <mergeCell ref="AQ19:AQ20"/>
    <mergeCell ref="AR19:AR20"/>
    <mergeCell ref="AS19:AS20"/>
    <mergeCell ref="AT19:AT20"/>
    <mergeCell ref="AU19:AU20"/>
    <mergeCell ref="AV19:AV20"/>
    <mergeCell ref="AK19:AK20"/>
    <mergeCell ref="AL19:AL20"/>
    <mergeCell ref="AM19:AM20"/>
    <mergeCell ref="AN19:AN20"/>
    <mergeCell ref="AO19:AO20"/>
    <mergeCell ref="AP19:AP20"/>
    <mergeCell ref="AE19:AE20"/>
    <mergeCell ref="AF19:AF20"/>
    <mergeCell ref="AG19:AG20"/>
    <mergeCell ref="AH19:AH20"/>
    <mergeCell ref="AI19:AI20"/>
    <mergeCell ref="AJ19:AJ20"/>
    <mergeCell ref="Y19:Y20"/>
    <mergeCell ref="Z19:Z20"/>
    <mergeCell ref="AA19:AA20"/>
    <mergeCell ref="AB19:AB20"/>
    <mergeCell ref="AC19:AC20"/>
    <mergeCell ref="AD19:AD20"/>
    <mergeCell ref="S19:S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A19:A20"/>
    <mergeCell ref="B19:B20"/>
    <mergeCell ref="C19:C20"/>
    <mergeCell ref="D19:D20"/>
    <mergeCell ref="E19:E20"/>
    <mergeCell ref="F19:F20"/>
    <mergeCell ref="AW16:AW17"/>
    <mergeCell ref="AX16:AX17"/>
    <mergeCell ref="AY16:AY17"/>
    <mergeCell ref="AZ16:AZ17"/>
    <mergeCell ref="BA16:BA17"/>
    <mergeCell ref="B18:BA18"/>
    <mergeCell ref="AQ16:AQ17"/>
    <mergeCell ref="AR16:AR17"/>
    <mergeCell ref="AS16:AS17"/>
    <mergeCell ref="AT16:AT17"/>
    <mergeCell ref="AU16:AU17"/>
    <mergeCell ref="AV16:AV17"/>
    <mergeCell ref="AK16:AK17"/>
    <mergeCell ref="AL16:AL17"/>
    <mergeCell ref="AM16:AM17"/>
    <mergeCell ref="AN16:AN17"/>
    <mergeCell ref="AO16:AO17"/>
    <mergeCell ref="AP16:AP17"/>
    <mergeCell ref="AE16:AE17"/>
    <mergeCell ref="AF16:AF17"/>
    <mergeCell ref="AG16:AG17"/>
    <mergeCell ref="AH16:AH17"/>
    <mergeCell ref="AI16:AI17"/>
    <mergeCell ref="AJ16:AJ17"/>
    <mergeCell ref="Y16:Y17"/>
    <mergeCell ref="Z16:Z17"/>
    <mergeCell ref="AA16:AA17"/>
    <mergeCell ref="AB16:AB17"/>
    <mergeCell ref="AC16:AC17"/>
    <mergeCell ref="AD16:AD17"/>
    <mergeCell ref="S16:S17"/>
    <mergeCell ref="T16:T17"/>
    <mergeCell ref="U16:U17"/>
    <mergeCell ref="V16:V17"/>
    <mergeCell ref="W16:W17"/>
    <mergeCell ref="X16:X17"/>
    <mergeCell ref="M16:M17"/>
    <mergeCell ref="N16:N17"/>
    <mergeCell ref="O16:O17"/>
    <mergeCell ref="P16:P17"/>
    <mergeCell ref="Q16:Q17"/>
    <mergeCell ref="R16:R17"/>
    <mergeCell ref="G16:G17"/>
    <mergeCell ref="H16:H17"/>
    <mergeCell ref="I16:I17"/>
    <mergeCell ref="J16:J17"/>
    <mergeCell ref="K16:K17"/>
    <mergeCell ref="L16:L17"/>
    <mergeCell ref="A16:A17"/>
    <mergeCell ref="B16:B17"/>
    <mergeCell ref="C16:C17"/>
    <mergeCell ref="D16:D17"/>
    <mergeCell ref="E16:E17"/>
    <mergeCell ref="F16:F17"/>
    <mergeCell ref="AW13:AW14"/>
    <mergeCell ref="AX13:AX14"/>
    <mergeCell ref="AY13:AY14"/>
    <mergeCell ref="AZ13:AZ14"/>
    <mergeCell ref="BA13:BA14"/>
    <mergeCell ref="B15:BA15"/>
    <mergeCell ref="AQ13:AQ14"/>
    <mergeCell ref="AR13:AR14"/>
    <mergeCell ref="AS13:AS14"/>
    <mergeCell ref="AT13:AT14"/>
    <mergeCell ref="AU13:AU14"/>
    <mergeCell ref="AV13:AV14"/>
    <mergeCell ref="AK13:AK14"/>
    <mergeCell ref="AL13:AL14"/>
    <mergeCell ref="AM13:AM14"/>
    <mergeCell ref="AN13:AN14"/>
    <mergeCell ref="AO13:AO14"/>
    <mergeCell ref="AP13:AP14"/>
    <mergeCell ref="AE13:AE14"/>
    <mergeCell ref="AF13:AF14"/>
    <mergeCell ref="AG13:AG14"/>
    <mergeCell ref="AH13:AH14"/>
    <mergeCell ref="AI13:AI14"/>
    <mergeCell ref="AJ13:AJ14"/>
    <mergeCell ref="Y13:Y14"/>
    <mergeCell ref="Z13:Z14"/>
    <mergeCell ref="AA13:AA14"/>
    <mergeCell ref="AB13:AB14"/>
    <mergeCell ref="AC13:AC14"/>
    <mergeCell ref="AD13:AD14"/>
    <mergeCell ref="S13:S14"/>
    <mergeCell ref="T13:T14"/>
    <mergeCell ref="U13:U14"/>
    <mergeCell ref="V13:V14"/>
    <mergeCell ref="W13:W14"/>
    <mergeCell ref="X13:X14"/>
    <mergeCell ref="M13:M14"/>
    <mergeCell ref="N13:N14"/>
    <mergeCell ref="O13:O14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A13:A14"/>
    <mergeCell ref="B13:B14"/>
    <mergeCell ref="C13:C14"/>
    <mergeCell ref="D13:D14"/>
    <mergeCell ref="E13:E14"/>
    <mergeCell ref="F13:F14"/>
    <mergeCell ref="AW10:AW11"/>
    <mergeCell ref="AX10:AX11"/>
    <mergeCell ref="AY10:AY11"/>
    <mergeCell ref="AZ10:AZ11"/>
    <mergeCell ref="BA10:BA11"/>
    <mergeCell ref="B12:BA12"/>
    <mergeCell ref="AQ10:AQ11"/>
    <mergeCell ref="AR10:AR11"/>
    <mergeCell ref="AS10:AS11"/>
    <mergeCell ref="AT10:AT11"/>
    <mergeCell ref="AU10:AU11"/>
    <mergeCell ref="AV10:AV11"/>
    <mergeCell ref="AK10:AK11"/>
    <mergeCell ref="AL10:AL11"/>
    <mergeCell ref="AM10:AM11"/>
    <mergeCell ref="AN10:AN11"/>
    <mergeCell ref="AO10:AO11"/>
    <mergeCell ref="AP10:AP11"/>
    <mergeCell ref="AE10:AE11"/>
    <mergeCell ref="AF10:AF11"/>
    <mergeCell ref="AG10:AG11"/>
    <mergeCell ref="AH10:AH11"/>
    <mergeCell ref="AI10:AI11"/>
    <mergeCell ref="AJ10:AJ11"/>
    <mergeCell ref="Y10:Y11"/>
    <mergeCell ref="Z10:Z11"/>
    <mergeCell ref="AA10:AA11"/>
    <mergeCell ref="AB10:AB11"/>
    <mergeCell ref="AC10:AC11"/>
    <mergeCell ref="AD10:AD11"/>
    <mergeCell ref="S10:S11"/>
    <mergeCell ref="T10:T11"/>
    <mergeCell ref="U10:U11"/>
    <mergeCell ref="V10:V11"/>
    <mergeCell ref="W10:W11"/>
    <mergeCell ref="X10:X11"/>
    <mergeCell ref="M10:M11"/>
    <mergeCell ref="N10:N11"/>
    <mergeCell ref="O10:O11"/>
    <mergeCell ref="P10:P11"/>
    <mergeCell ref="Q10:Q11"/>
    <mergeCell ref="R10:R11"/>
    <mergeCell ref="G10:G11"/>
    <mergeCell ref="H10:H11"/>
    <mergeCell ref="I10:I11"/>
    <mergeCell ref="J10:J11"/>
    <mergeCell ref="K10:K11"/>
    <mergeCell ref="L10:L11"/>
    <mergeCell ref="A10:A11"/>
    <mergeCell ref="B10:B11"/>
    <mergeCell ref="C10:C11"/>
    <mergeCell ref="D10:D11"/>
    <mergeCell ref="E10:E11"/>
    <mergeCell ref="F10:F11"/>
    <mergeCell ref="AW7:AW8"/>
    <mergeCell ref="AX7:AX8"/>
    <mergeCell ref="AY7:AY8"/>
    <mergeCell ref="AZ7:AZ8"/>
    <mergeCell ref="BA7:BA8"/>
    <mergeCell ref="B9:BA9"/>
    <mergeCell ref="AQ7:AQ8"/>
    <mergeCell ref="AR7:AR8"/>
    <mergeCell ref="AS7:AS8"/>
    <mergeCell ref="AT7:AT8"/>
    <mergeCell ref="AU7:AU8"/>
    <mergeCell ref="AV7:AV8"/>
    <mergeCell ref="AK7:AK8"/>
    <mergeCell ref="AL7:AL8"/>
    <mergeCell ref="AM7:AM8"/>
    <mergeCell ref="AN7:AN8"/>
    <mergeCell ref="AO7:AO8"/>
    <mergeCell ref="AP7:AP8"/>
    <mergeCell ref="AE7:AE8"/>
    <mergeCell ref="AF7:AF8"/>
    <mergeCell ref="AG7:AG8"/>
    <mergeCell ref="AH7:AH8"/>
    <mergeCell ref="AI7:AI8"/>
    <mergeCell ref="AJ7:AJ8"/>
    <mergeCell ref="Y7:Y8"/>
    <mergeCell ref="Z7:Z8"/>
    <mergeCell ref="AC7:AC8"/>
    <mergeCell ref="AD7:AD8"/>
    <mergeCell ref="S7:S8"/>
    <mergeCell ref="T7:T8"/>
    <mergeCell ref="U7:U8"/>
    <mergeCell ref="V7:V8"/>
    <mergeCell ref="W7:W8"/>
    <mergeCell ref="X7:X8"/>
    <mergeCell ref="M7:M8"/>
    <mergeCell ref="N7:N8"/>
    <mergeCell ref="O7:O8"/>
    <mergeCell ref="P7:P8"/>
    <mergeCell ref="Q7:Q8"/>
    <mergeCell ref="R7:R8"/>
    <mergeCell ref="G7:G8"/>
    <mergeCell ref="H7:H8"/>
    <mergeCell ref="I7:I8"/>
    <mergeCell ref="J7:J8"/>
    <mergeCell ref="K7:K8"/>
    <mergeCell ref="L7:L8"/>
    <mergeCell ref="A2:Q2"/>
    <mergeCell ref="A3:A5"/>
    <mergeCell ref="B3:E3"/>
    <mergeCell ref="F3:F4"/>
    <mergeCell ref="G3:I3"/>
    <mergeCell ref="J3:J4"/>
    <mergeCell ref="K3:M3"/>
    <mergeCell ref="O3:R3"/>
    <mergeCell ref="AT3:AV3"/>
    <mergeCell ref="AW3:AW4"/>
    <mergeCell ref="AX3:BA3"/>
    <mergeCell ref="B6:BA6"/>
    <mergeCell ref="A7:A8"/>
    <mergeCell ref="B7:B8"/>
    <mergeCell ref="C7:C8"/>
    <mergeCell ref="D7:D8"/>
    <mergeCell ref="E7:E8"/>
    <mergeCell ref="F7:F8"/>
    <mergeCell ref="AF3:AF4"/>
    <mergeCell ref="AG3:AI3"/>
    <mergeCell ref="AJ3:AJ4"/>
    <mergeCell ref="AK3:AN3"/>
    <mergeCell ref="AO3:AR3"/>
    <mergeCell ref="AS3:AS4"/>
    <mergeCell ref="S3:S4"/>
    <mergeCell ref="T3:V3"/>
    <mergeCell ref="W3:W4"/>
    <mergeCell ref="X3:Z3"/>
    <mergeCell ref="AA3:AA4"/>
    <mergeCell ref="AB3:AE3"/>
    <mergeCell ref="AA7:AA8"/>
    <mergeCell ref="AB7:AB8"/>
  </mergeCells>
  <pageMargins left="0.36" right="0.37" top="0.45" bottom="0.54" header="0" footer="0"/>
  <pageSetup paperSize="9" scale="81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C70"/>
  <sheetViews>
    <sheetView tabSelected="1" zoomScale="84" zoomScaleNormal="84" workbookViewId="0">
      <pane ySplit="7" topLeftCell="A8" activePane="bottomLeft" state="frozen"/>
      <selection activeCell="B1" sqref="B1"/>
      <selection pane="bottomLeft" activeCell="X52" sqref="X52"/>
    </sheetView>
  </sheetViews>
  <sheetFormatPr defaultColWidth="14.6640625" defaultRowHeight="12.75" x14ac:dyDescent="0.2"/>
  <cols>
    <col min="1" max="1" width="11.6640625" style="17" customWidth="1"/>
    <col min="2" max="2" width="35.83203125" style="17" customWidth="1"/>
    <col min="3" max="3" width="5" style="17" customWidth="1"/>
    <col min="4" max="6" width="5.33203125" style="17" customWidth="1"/>
    <col min="7" max="12" width="6.6640625" style="17" customWidth="1"/>
    <col min="13" max="13" width="0" style="17" hidden="1" customWidth="1"/>
    <col min="14" max="29" width="6.1640625" style="17" customWidth="1"/>
    <col min="30" max="16384" width="14.6640625" style="17"/>
  </cols>
  <sheetData>
    <row r="1" spans="1:29" ht="12.75" customHeight="1" x14ac:dyDescent="0.2">
      <c r="A1" s="110" t="s">
        <v>113</v>
      </c>
      <c r="B1" s="111" t="s">
        <v>115</v>
      </c>
      <c r="C1" s="124" t="s">
        <v>116</v>
      </c>
      <c r="D1" s="125"/>
      <c r="E1" s="125"/>
      <c r="F1" s="126"/>
      <c r="G1" s="112" t="s">
        <v>258</v>
      </c>
      <c r="H1" s="111"/>
      <c r="I1" s="111"/>
      <c r="J1" s="111"/>
      <c r="K1" s="111"/>
      <c r="L1" s="111"/>
      <c r="M1" s="113"/>
      <c r="N1" s="114" t="s">
        <v>117</v>
      </c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</row>
    <row r="2" spans="1:29" x14ac:dyDescent="0.2">
      <c r="A2" s="110"/>
      <c r="B2" s="111"/>
      <c r="C2" s="127"/>
      <c r="D2" s="128"/>
      <c r="E2" s="128"/>
      <c r="F2" s="129"/>
      <c r="G2" s="112"/>
      <c r="H2" s="111"/>
      <c r="I2" s="111"/>
      <c r="J2" s="111"/>
      <c r="K2" s="111"/>
      <c r="L2" s="111"/>
      <c r="M2" s="113"/>
      <c r="N2" s="114" t="s">
        <v>118</v>
      </c>
      <c r="O2" s="110"/>
      <c r="P2" s="110"/>
      <c r="Q2" s="117"/>
      <c r="R2" s="118" t="s">
        <v>119</v>
      </c>
      <c r="S2" s="110"/>
      <c r="T2" s="110"/>
      <c r="U2" s="110"/>
      <c r="V2" s="114" t="s">
        <v>120</v>
      </c>
      <c r="W2" s="110"/>
      <c r="X2" s="110"/>
      <c r="Y2" s="117"/>
      <c r="Z2" s="118" t="s">
        <v>121</v>
      </c>
      <c r="AA2" s="110"/>
      <c r="AB2" s="110"/>
      <c r="AC2" s="110"/>
    </row>
    <row r="3" spans="1:29" x14ac:dyDescent="0.2">
      <c r="A3" s="110"/>
      <c r="B3" s="111"/>
      <c r="C3" s="115" t="s">
        <v>254</v>
      </c>
      <c r="D3" s="115" t="s">
        <v>255</v>
      </c>
      <c r="E3" s="115" t="s">
        <v>256</v>
      </c>
      <c r="F3" s="116" t="s">
        <v>257</v>
      </c>
      <c r="G3" s="119" t="s">
        <v>122</v>
      </c>
      <c r="H3" s="120" t="s">
        <v>123</v>
      </c>
      <c r="I3" s="111" t="s">
        <v>124</v>
      </c>
      <c r="J3" s="111"/>
      <c r="K3" s="111"/>
      <c r="L3" s="111"/>
      <c r="M3" s="113"/>
      <c r="N3" s="114" t="s">
        <v>125</v>
      </c>
      <c r="O3" s="110"/>
      <c r="P3" s="110" t="s">
        <v>126</v>
      </c>
      <c r="Q3" s="117"/>
      <c r="R3" s="118" t="s">
        <v>127</v>
      </c>
      <c r="S3" s="110"/>
      <c r="T3" s="110" t="s">
        <v>128</v>
      </c>
      <c r="U3" s="110"/>
      <c r="V3" s="114" t="s">
        <v>129</v>
      </c>
      <c r="W3" s="110"/>
      <c r="X3" s="110" t="s">
        <v>130</v>
      </c>
      <c r="Y3" s="117"/>
      <c r="Z3" s="118" t="s">
        <v>131</v>
      </c>
      <c r="AA3" s="110"/>
      <c r="AB3" s="110" t="s">
        <v>132</v>
      </c>
      <c r="AC3" s="110"/>
    </row>
    <row r="4" spans="1:29" x14ac:dyDescent="0.2">
      <c r="A4" s="110"/>
      <c r="B4" s="111"/>
      <c r="C4" s="115"/>
      <c r="D4" s="115"/>
      <c r="E4" s="115"/>
      <c r="F4" s="116"/>
      <c r="G4" s="119"/>
      <c r="H4" s="120"/>
      <c r="I4" s="107" t="s">
        <v>133</v>
      </c>
      <c r="J4" s="138" t="s">
        <v>134</v>
      </c>
      <c r="K4" s="138"/>
      <c r="L4" s="138"/>
      <c r="M4" s="139"/>
      <c r="N4" s="114" t="s">
        <v>135</v>
      </c>
      <c r="O4" s="110"/>
      <c r="P4" s="110" t="s">
        <v>136</v>
      </c>
      <c r="Q4" s="117"/>
      <c r="R4" s="118" t="s">
        <v>137</v>
      </c>
      <c r="S4" s="110"/>
      <c r="T4" s="110" t="s">
        <v>136</v>
      </c>
      <c r="U4" s="117"/>
      <c r="V4" s="118" t="s">
        <v>137</v>
      </c>
      <c r="W4" s="110"/>
      <c r="X4" s="110" t="s">
        <v>284</v>
      </c>
      <c r="Y4" s="117"/>
      <c r="Z4" s="118" t="s">
        <v>135</v>
      </c>
      <c r="AA4" s="110"/>
      <c r="AB4" s="110" t="s">
        <v>282</v>
      </c>
      <c r="AC4" s="110"/>
    </row>
    <row r="5" spans="1:29" ht="33" customHeight="1" x14ac:dyDescent="0.2">
      <c r="A5" s="110"/>
      <c r="B5" s="111"/>
      <c r="C5" s="115"/>
      <c r="D5" s="115"/>
      <c r="E5" s="115"/>
      <c r="F5" s="116"/>
      <c r="G5" s="119"/>
      <c r="H5" s="120"/>
      <c r="I5" s="107"/>
      <c r="J5" s="115" t="s">
        <v>138</v>
      </c>
      <c r="K5" s="115" t="s">
        <v>139</v>
      </c>
      <c r="L5" s="115" t="s">
        <v>140</v>
      </c>
      <c r="M5" s="137" t="s">
        <v>141</v>
      </c>
      <c r="N5" s="123" t="s">
        <v>142</v>
      </c>
      <c r="O5" s="115" t="s">
        <v>124</v>
      </c>
      <c r="P5" s="115" t="s">
        <v>142</v>
      </c>
      <c r="Q5" s="121" t="s">
        <v>124</v>
      </c>
      <c r="R5" s="122" t="s">
        <v>142</v>
      </c>
      <c r="S5" s="115" t="s">
        <v>124</v>
      </c>
      <c r="T5" s="115" t="s">
        <v>142</v>
      </c>
      <c r="U5" s="115" t="s">
        <v>124</v>
      </c>
      <c r="V5" s="123" t="s">
        <v>142</v>
      </c>
      <c r="W5" s="115" t="s">
        <v>124</v>
      </c>
      <c r="X5" s="115" t="s">
        <v>142</v>
      </c>
      <c r="Y5" s="121" t="s">
        <v>124</v>
      </c>
      <c r="Z5" s="122" t="s">
        <v>142</v>
      </c>
      <c r="AA5" s="115" t="s">
        <v>124</v>
      </c>
      <c r="AB5" s="115" t="s">
        <v>142</v>
      </c>
      <c r="AC5" s="115" t="s">
        <v>124</v>
      </c>
    </row>
    <row r="6" spans="1:29" ht="33" customHeight="1" x14ac:dyDescent="0.2">
      <c r="A6" s="110"/>
      <c r="B6" s="111"/>
      <c r="C6" s="115"/>
      <c r="D6" s="115"/>
      <c r="E6" s="115"/>
      <c r="F6" s="116"/>
      <c r="G6" s="119"/>
      <c r="H6" s="120"/>
      <c r="I6" s="107"/>
      <c r="J6" s="115"/>
      <c r="K6" s="115"/>
      <c r="L6" s="115"/>
      <c r="M6" s="137"/>
      <c r="N6" s="123"/>
      <c r="O6" s="115"/>
      <c r="P6" s="115"/>
      <c r="Q6" s="121"/>
      <c r="R6" s="122"/>
      <c r="S6" s="115"/>
      <c r="T6" s="115"/>
      <c r="U6" s="115"/>
      <c r="V6" s="123"/>
      <c r="W6" s="115"/>
      <c r="X6" s="115"/>
      <c r="Y6" s="121"/>
      <c r="Z6" s="122"/>
      <c r="AA6" s="115"/>
      <c r="AB6" s="115"/>
      <c r="AC6" s="115"/>
    </row>
    <row r="7" spans="1:29" ht="33" customHeight="1" x14ac:dyDescent="0.2">
      <c r="A7" s="82"/>
      <c r="B7" s="140" t="s">
        <v>290</v>
      </c>
      <c r="C7" s="141"/>
      <c r="D7" s="141"/>
      <c r="E7" s="141"/>
      <c r="F7" s="141"/>
      <c r="G7" s="141"/>
      <c r="H7" s="141"/>
      <c r="I7" s="141"/>
      <c r="J7" s="141"/>
      <c r="K7" s="141"/>
      <c r="L7" s="142"/>
      <c r="M7" s="83"/>
      <c r="N7" s="84">
        <f>N60/17</f>
        <v>52.764705882352942</v>
      </c>
      <c r="O7" s="84">
        <f t="shared" ref="O7:AC7" si="0">O60/17</f>
        <v>36</v>
      </c>
      <c r="P7" s="84">
        <f>P60/23</f>
        <v>53.217391304347828</v>
      </c>
      <c r="Q7" s="84">
        <f>Q60/23</f>
        <v>36</v>
      </c>
      <c r="R7" s="84">
        <f>(R60-72)/14</f>
        <v>53.785714285714285</v>
      </c>
      <c r="S7" s="84">
        <f>S60/16</f>
        <v>36</v>
      </c>
      <c r="T7" s="84">
        <f>(T60-360)/13</f>
        <v>53.846153846153847</v>
      </c>
      <c r="U7" s="84">
        <f>U60/23</f>
        <v>36</v>
      </c>
      <c r="V7" s="84">
        <f>(V60-144)/12</f>
        <v>53.916666666666664</v>
      </c>
      <c r="W7" s="84">
        <f>W60/16</f>
        <v>36</v>
      </c>
      <c r="X7" s="84">
        <f>(X60-252)/16</f>
        <v>53.9375</v>
      </c>
      <c r="Y7" s="84">
        <f>Y60/23</f>
        <v>36</v>
      </c>
      <c r="Z7" s="84">
        <f>(Z60-540)/2</f>
        <v>54</v>
      </c>
      <c r="AA7" s="84">
        <f t="shared" si="0"/>
        <v>36</v>
      </c>
      <c r="AB7" s="84"/>
      <c r="AC7" s="84"/>
    </row>
    <row r="8" spans="1:29" s="31" customFormat="1" ht="25.5" x14ac:dyDescent="0.2">
      <c r="A8" s="27" t="s">
        <v>251</v>
      </c>
      <c r="B8" s="28" t="s">
        <v>157</v>
      </c>
      <c r="C8" s="29"/>
      <c r="D8" s="29">
        <f t="shared" ref="D8" si="1">D9+D20</f>
        <v>4</v>
      </c>
      <c r="E8" s="29">
        <f>E9+E20</f>
        <v>6</v>
      </c>
      <c r="F8" s="53">
        <f>F9+F20</f>
        <v>8</v>
      </c>
      <c r="G8" s="30">
        <f>G9+G20</f>
        <v>2476</v>
      </c>
      <c r="H8" s="30">
        <f t="shared" ref="H8:AC8" si="2">H9+H20</f>
        <v>788</v>
      </c>
      <c r="I8" s="30">
        <f t="shared" si="2"/>
        <v>1688</v>
      </c>
      <c r="J8" s="30">
        <f t="shared" si="2"/>
        <v>1176</v>
      </c>
      <c r="K8" s="30">
        <f t="shared" si="2"/>
        <v>470</v>
      </c>
      <c r="L8" s="30">
        <f t="shared" si="2"/>
        <v>42</v>
      </c>
      <c r="M8" s="54">
        <f t="shared" si="2"/>
        <v>0</v>
      </c>
      <c r="N8" s="43">
        <f t="shared" si="2"/>
        <v>703</v>
      </c>
      <c r="O8" s="30">
        <f t="shared" si="2"/>
        <v>482</v>
      </c>
      <c r="P8" s="30">
        <f t="shared" si="2"/>
        <v>976</v>
      </c>
      <c r="Q8" s="45">
        <f t="shared" si="2"/>
        <v>664</v>
      </c>
      <c r="R8" s="30">
        <f t="shared" si="2"/>
        <v>383</v>
      </c>
      <c r="S8" s="30">
        <f t="shared" si="2"/>
        <v>260</v>
      </c>
      <c r="T8" s="30">
        <f t="shared" si="2"/>
        <v>279</v>
      </c>
      <c r="U8" s="45">
        <f t="shared" si="2"/>
        <v>192</v>
      </c>
      <c r="V8" s="30">
        <f t="shared" si="2"/>
        <v>52</v>
      </c>
      <c r="W8" s="30">
        <f t="shared" si="2"/>
        <v>35</v>
      </c>
      <c r="X8" s="30">
        <f t="shared" si="2"/>
        <v>83</v>
      </c>
      <c r="Y8" s="45">
        <f t="shared" si="2"/>
        <v>55</v>
      </c>
      <c r="Z8" s="30"/>
      <c r="AA8" s="30"/>
      <c r="AB8" s="30"/>
      <c r="AC8" s="30"/>
    </row>
    <row r="9" spans="1:29" s="31" customFormat="1" x14ac:dyDescent="0.2">
      <c r="A9" s="27" t="s">
        <v>252</v>
      </c>
      <c r="B9" s="28" t="s">
        <v>0</v>
      </c>
      <c r="C9" s="29"/>
      <c r="D9" s="29">
        <f>COUNT(D10:D19)</f>
        <v>2</v>
      </c>
      <c r="E9" s="29">
        <v>5</v>
      </c>
      <c r="F9" s="29">
        <f>COUNT(F10:F19)</f>
        <v>7</v>
      </c>
      <c r="G9" s="30">
        <f>SUM(G10:G19)</f>
        <v>1648</v>
      </c>
      <c r="H9" s="30">
        <f t="shared" ref="H9:AC9" si="3">SUM(H10:H19)</f>
        <v>517</v>
      </c>
      <c r="I9" s="30">
        <f t="shared" si="3"/>
        <v>1131</v>
      </c>
      <c r="J9" s="30">
        <f t="shared" si="3"/>
        <v>735</v>
      </c>
      <c r="K9" s="30">
        <f>SUM(K10:K19)</f>
        <v>380</v>
      </c>
      <c r="L9" s="30">
        <f t="shared" si="3"/>
        <v>16</v>
      </c>
      <c r="M9" s="54">
        <f t="shared" si="3"/>
        <v>0</v>
      </c>
      <c r="N9" s="43">
        <f t="shared" si="3"/>
        <v>504</v>
      </c>
      <c r="O9" s="30">
        <f t="shared" si="3"/>
        <v>346</v>
      </c>
      <c r="P9" s="30">
        <f t="shared" si="3"/>
        <v>634</v>
      </c>
      <c r="Q9" s="45">
        <f t="shared" si="3"/>
        <v>436</v>
      </c>
      <c r="R9" s="30">
        <f t="shared" si="3"/>
        <v>307</v>
      </c>
      <c r="S9" s="30">
        <f>SUM(S10:S19)</f>
        <v>209</v>
      </c>
      <c r="T9" s="30">
        <f t="shared" si="3"/>
        <v>203</v>
      </c>
      <c r="U9" s="45">
        <f t="shared" si="3"/>
        <v>140</v>
      </c>
      <c r="V9" s="30"/>
      <c r="W9" s="30"/>
      <c r="X9" s="30"/>
      <c r="Y9" s="45"/>
      <c r="Z9" s="30"/>
      <c r="AA9" s="30"/>
      <c r="AB9" s="30"/>
      <c r="AC9" s="30"/>
    </row>
    <row r="10" spans="1:29" x14ac:dyDescent="0.2">
      <c r="A10" s="19" t="s">
        <v>5</v>
      </c>
      <c r="B10" s="32" t="s">
        <v>6</v>
      </c>
      <c r="C10" s="32"/>
      <c r="D10" s="19">
        <v>1</v>
      </c>
      <c r="E10" s="19"/>
      <c r="F10" s="33"/>
      <c r="G10" s="21">
        <f>N10+P10+R10+T10+V10+X10+Z10+AB10</f>
        <v>117</v>
      </c>
      <c r="H10" s="19">
        <f>G10-I10</f>
        <v>39</v>
      </c>
      <c r="I10" s="19">
        <f>O10+Q10+S10+U10+W10+Y10+AA10+AC10</f>
        <v>78</v>
      </c>
      <c r="J10" s="19">
        <f>I10-L10-K10</f>
        <v>78</v>
      </c>
      <c r="K10" s="19"/>
      <c r="L10" s="19"/>
      <c r="M10" s="34"/>
      <c r="N10" s="35">
        <v>117</v>
      </c>
      <c r="O10" s="19">
        <v>78</v>
      </c>
      <c r="P10" s="19"/>
      <c r="Q10" s="20"/>
      <c r="R10" s="21"/>
      <c r="S10" s="19"/>
      <c r="T10" s="19"/>
      <c r="U10" s="19"/>
      <c r="V10" s="35"/>
      <c r="W10" s="19"/>
      <c r="X10" s="19"/>
      <c r="Y10" s="20"/>
      <c r="Z10" s="21"/>
      <c r="AA10" s="19"/>
      <c r="AB10" s="19"/>
      <c r="AC10" s="19"/>
    </row>
    <row r="11" spans="1:29" x14ac:dyDescent="0.2">
      <c r="A11" s="19" t="s">
        <v>8</v>
      </c>
      <c r="B11" s="32" t="s">
        <v>9</v>
      </c>
      <c r="C11" s="32"/>
      <c r="D11" s="19"/>
      <c r="E11" s="19"/>
      <c r="F11" s="33">
        <v>3</v>
      </c>
      <c r="G11" s="21">
        <f t="shared" ref="G11:G19" si="4">N11+P11+R11+T11+V11+X11+Z11+AB11</f>
        <v>275</v>
      </c>
      <c r="H11" s="19">
        <f t="shared" ref="H11:H23" si="5">G11-I11</f>
        <v>80</v>
      </c>
      <c r="I11" s="19">
        <f t="shared" ref="I11:I19" si="6">O11+Q11+S11+U11+W11+Y11+AA11+AC11</f>
        <v>195</v>
      </c>
      <c r="J11" s="19">
        <f t="shared" ref="J11:J19" si="7">I11-L11-K11</f>
        <v>195</v>
      </c>
      <c r="K11" s="19"/>
      <c r="L11" s="19"/>
      <c r="M11" s="34"/>
      <c r="N11" s="35">
        <v>52</v>
      </c>
      <c r="O11" s="19">
        <v>34</v>
      </c>
      <c r="P11" s="19">
        <v>160</v>
      </c>
      <c r="Q11" s="20">
        <v>116</v>
      </c>
      <c r="R11" s="21">
        <v>63</v>
      </c>
      <c r="S11" s="19">
        <v>45</v>
      </c>
      <c r="T11" s="19"/>
      <c r="U11" s="19"/>
      <c r="V11" s="35"/>
      <c r="W11" s="19"/>
      <c r="X11" s="19"/>
      <c r="Y11" s="20"/>
      <c r="Z11" s="21"/>
      <c r="AA11" s="19"/>
      <c r="AB11" s="19"/>
      <c r="AC11" s="19"/>
    </row>
    <row r="12" spans="1:29" x14ac:dyDescent="0.2">
      <c r="A12" s="19" t="s">
        <v>10</v>
      </c>
      <c r="B12" s="32" t="s">
        <v>11</v>
      </c>
      <c r="C12" s="32"/>
      <c r="D12" s="19"/>
      <c r="E12" s="19">
        <v>2</v>
      </c>
      <c r="F12" s="33">
        <v>4</v>
      </c>
      <c r="G12" s="21">
        <f t="shared" si="4"/>
        <v>234</v>
      </c>
      <c r="H12" s="19">
        <f t="shared" si="5"/>
        <v>78</v>
      </c>
      <c r="I12" s="19">
        <f t="shared" si="6"/>
        <v>156</v>
      </c>
      <c r="J12" s="19">
        <f t="shared" si="7"/>
        <v>0</v>
      </c>
      <c r="K12" s="19">
        <v>156</v>
      </c>
      <c r="L12" s="19"/>
      <c r="M12" s="34"/>
      <c r="N12" s="35">
        <v>52</v>
      </c>
      <c r="O12" s="19">
        <v>34</v>
      </c>
      <c r="P12" s="19">
        <v>73</v>
      </c>
      <c r="Q12" s="20">
        <v>49</v>
      </c>
      <c r="R12" s="21">
        <v>42</v>
      </c>
      <c r="S12" s="19">
        <v>28</v>
      </c>
      <c r="T12" s="19">
        <v>67</v>
      </c>
      <c r="U12" s="19">
        <v>45</v>
      </c>
      <c r="V12" s="35"/>
      <c r="W12" s="19"/>
      <c r="X12" s="19"/>
      <c r="Y12" s="20"/>
      <c r="Z12" s="21"/>
      <c r="AA12" s="19"/>
      <c r="AB12" s="19"/>
      <c r="AC12" s="19"/>
    </row>
    <row r="13" spans="1:29" x14ac:dyDescent="0.2">
      <c r="A13" s="19" t="s">
        <v>13</v>
      </c>
      <c r="B13" s="32" t="s">
        <v>14</v>
      </c>
      <c r="C13" s="32"/>
      <c r="D13" s="19"/>
      <c r="E13" s="19"/>
      <c r="F13" s="33">
        <v>2</v>
      </c>
      <c r="G13" s="21">
        <f t="shared" si="4"/>
        <v>173</v>
      </c>
      <c r="H13" s="19">
        <f t="shared" si="5"/>
        <v>56</v>
      </c>
      <c r="I13" s="19">
        <f t="shared" si="6"/>
        <v>117</v>
      </c>
      <c r="J13" s="19">
        <f t="shared" si="7"/>
        <v>117</v>
      </c>
      <c r="K13" s="19"/>
      <c r="L13" s="19"/>
      <c r="M13" s="34"/>
      <c r="N13" s="35">
        <v>98</v>
      </c>
      <c r="O13" s="19">
        <v>71</v>
      </c>
      <c r="P13" s="19">
        <v>75</v>
      </c>
      <c r="Q13" s="20">
        <v>46</v>
      </c>
      <c r="R13" s="21"/>
      <c r="S13" s="19"/>
      <c r="T13" s="19"/>
      <c r="U13" s="19"/>
      <c r="V13" s="35"/>
      <c r="W13" s="19"/>
      <c r="X13" s="19"/>
      <c r="Y13" s="20"/>
      <c r="Z13" s="21"/>
      <c r="AA13" s="19"/>
      <c r="AB13" s="19"/>
      <c r="AC13" s="19"/>
    </row>
    <row r="14" spans="1:29" ht="25.5" x14ac:dyDescent="0.2">
      <c r="A14" s="19" t="s">
        <v>16</v>
      </c>
      <c r="B14" s="32" t="s">
        <v>17</v>
      </c>
      <c r="C14" s="32"/>
      <c r="D14" s="19">
        <v>2</v>
      </c>
      <c r="E14" s="19"/>
      <c r="F14" s="33"/>
      <c r="G14" s="21">
        <f t="shared" si="4"/>
        <v>234</v>
      </c>
      <c r="H14" s="19">
        <f t="shared" si="5"/>
        <v>78</v>
      </c>
      <c r="I14" s="19">
        <f t="shared" si="6"/>
        <v>156</v>
      </c>
      <c r="J14" s="19">
        <f t="shared" si="7"/>
        <v>156</v>
      </c>
      <c r="K14" s="19"/>
      <c r="L14" s="19"/>
      <c r="M14" s="34"/>
      <c r="N14" s="35"/>
      <c r="O14" s="19"/>
      <c r="P14" s="19">
        <v>234</v>
      </c>
      <c r="Q14" s="20">
        <v>156</v>
      </c>
      <c r="R14" s="21"/>
      <c r="S14" s="19"/>
      <c r="T14" s="19"/>
      <c r="U14" s="19"/>
      <c r="V14" s="35"/>
      <c r="W14" s="19"/>
      <c r="X14" s="19"/>
      <c r="Y14" s="20"/>
      <c r="Z14" s="21"/>
      <c r="AA14" s="19"/>
      <c r="AB14" s="19"/>
      <c r="AC14" s="19"/>
    </row>
    <row r="15" spans="1:29" x14ac:dyDescent="0.2">
      <c r="A15" s="19" t="s">
        <v>19</v>
      </c>
      <c r="B15" s="32" t="s">
        <v>20</v>
      </c>
      <c r="C15" s="32"/>
      <c r="D15" s="19"/>
      <c r="E15" s="19"/>
      <c r="F15" s="33">
        <v>1</v>
      </c>
      <c r="G15" s="21">
        <f t="shared" si="4"/>
        <v>117</v>
      </c>
      <c r="H15" s="19">
        <f t="shared" si="5"/>
        <v>39</v>
      </c>
      <c r="I15" s="19">
        <f t="shared" si="6"/>
        <v>78</v>
      </c>
      <c r="J15" s="19">
        <f t="shared" si="7"/>
        <v>40</v>
      </c>
      <c r="K15" s="19">
        <v>22</v>
      </c>
      <c r="L15" s="19">
        <v>16</v>
      </c>
      <c r="M15" s="34"/>
      <c r="N15" s="35">
        <v>117</v>
      </c>
      <c r="O15" s="19">
        <v>78</v>
      </c>
      <c r="P15" s="19"/>
      <c r="Q15" s="20"/>
      <c r="R15" s="21"/>
      <c r="S15" s="19"/>
      <c r="T15" s="19"/>
      <c r="U15" s="19"/>
      <c r="V15" s="35"/>
      <c r="W15" s="19"/>
      <c r="X15" s="19"/>
      <c r="Y15" s="20"/>
      <c r="Z15" s="21"/>
      <c r="AA15" s="19"/>
      <c r="AB15" s="19"/>
      <c r="AC15" s="19"/>
    </row>
    <row r="16" spans="1:29" x14ac:dyDescent="0.2">
      <c r="A16" s="19" t="s">
        <v>22</v>
      </c>
      <c r="B16" s="32" t="s">
        <v>23</v>
      </c>
      <c r="C16" s="32"/>
      <c r="D16" s="19"/>
      <c r="E16" s="19"/>
      <c r="F16" s="33">
        <v>4</v>
      </c>
      <c r="G16" s="21">
        <f t="shared" si="4"/>
        <v>117</v>
      </c>
      <c r="H16" s="19">
        <f t="shared" si="5"/>
        <v>39</v>
      </c>
      <c r="I16" s="19">
        <f t="shared" si="6"/>
        <v>78</v>
      </c>
      <c r="J16" s="19">
        <f t="shared" si="7"/>
        <v>70</v>
      </c>
      <c r="K16" s="19">
        <v>8</v>
      </c>
      <c r="L16" s="19"/>
      <c r="M16" s="34"/>
      <c r="N16" s="35"/>
      <c r="O16" s="19"/>
      <c r="P16" s="19"/>
      <c r="Q16" s="20"/>
      <c r="R16" s="21">
        <v>50</v>
      </c>
      <c r="S16" s="19">
        <v>33</v>
      </c>
      <c r="T16" s="19">
        <v>67</v>
      </c>
      <c r="U16" s="19">
        <v>45</v>
      </c>
      <c r="V16" s="35"/>
      <c r="W16" s="19"/>
      <c r="X16" s="19"/>
      <c r="Y16" s="20"/>
      <c r="Z16" s="21"/>
      <c r="AA16" s="19"/>
      <c r="AB16" s="19"/>
      <c r="AC16" s="19"/>
    </row>
    <row r="17" spans="1:29" x14ac:dyDescent="0.2">
      <c r="A17" s="19" t="s">
        <v>25</v>
      </c>
      <c r="B17" s="32" t="s">
        <v>26</v>
      </c>
      <c r="C17" s="32"/>
      <c r="D17" s="19"/>
      <c r="E17" s="19"/>
      <c r="F17" s="33">
        <v>4</v>
      </c>
      <c r="G17" s="21">
        <f t="shared" si="4"/>
        <v>105</v>
      </c>
      <c r="H17" s="19">
        <f t="shared" si="5"/>
        <v>35</v>
      </c>
      <c r="I17" s="19">
        <f t="shared" si="6"/>
        <v>70</v>
      </c>
      <c r="J17" s="19">
        <f t="shared" si="7"/>
        <v>47</v>
      </c>
      <c r="K17" s="19">
        <v>23</v>
      </c>
      <c r="L17" s="19"/>
      <c r="M17" s="34"/>
      <c r="N17" s="35"/>
      <c r="O17" s="19"/>
      <c r="P17" s="19"/>
      <c r="Q17" s="20"/>
      <c r="R17" s="21">
        <v>48</v>
      </c>
      <c r="S17" s="19">
        <v>29</v>
      </c>
      <c r="T17" s="19">
        <v>57</v>
      </c>
      <c r="U17" s="19">
        <v>41</v>
      </c>
      <c r="V17" s="35"/>
      <c r="W17" s="19"/>
      <c r="X17" s="19"/>
      <c r="Y17" s="20"/>
      <c r="Z17" s="21"/>
      <c r="AA17" s="19"/>
      <c r="AB17" s="19"/>
      <c r="AC17" s="19"/>
    </row>
    <row r="18" spans="1:29" x14ac:dyDescent="0.2">
      <c r="A18" s="19" t="s">
        <v>28</v>
      </c>
      <c r="B18" s="32" t="s">
        <v>29</v>
      </c>
      <c r="C18" s="32"/>
      <c r="D18" s="19"/>
      <c r="E18" s="19">
        <v>3</v>
      </c>
      <c r="F18" s="33"/>
      <c r="G18" s="21">
        <f t="shared" si="4"/>
        <v>48</v>
      </c>
      <c r="H18" s="19">
        <f t="shared" si="5"/>
        <v>16</v>
      </c>
      <c r="I18" s="19">
        <f t="shared" si="6"/>
        <v>32</v>
      </c>
      <c r="J18" s="19">
        <f t="shared" si="7"/>
        <v>32</v>
      </c>
      <c r="K18" s="19"/>
      <c r="L18" s="19"/>
      <c r="M18" s="34"/>
      <c r="N18" s="35"/>
      <c r="O18" s="19"/>
      <c r="P18" s="19"/>
      <c r="Q18" s="20"/>
      <c r="R18" s="21">
        <v>48</v>
      </c>
      <c r="S18" s="19">
        <v>32</v>
      </c>
      <c r="T18" s="19"/>
      <c r="U18" s="19"/>
      <c r="V18" s="35"/>
      <c r="W18" s="19"/>
      <c r="X18" s="19"/>
      <c r="Y18" s="20"/>
      <c r="Z18" s="21"/>
      <c r="AA18" s="19"/>
      <c r="AB18" s="19"/>
      <c r="AC18" s="19"/>
    </row>
    <row r="19" spans="1:29" x14ac:dyDescent="0.2">
      <c r="A19" s="19" t="s">
        <v>1</v>
      </c>
      <c r="B19" s="32" t="s">
        <v>3</v>
      </c>
      <c r="C19" s="32"/>
      <c r="D19" s="19"/>
      <c r="E19" s="19" t="s">
        <v>266</v>
      </c>
      <c r="F19" s="33">
        <v>4</v>
      </c>
      <c r="G19" s="21">
        <f t="shared" si="4"/>
        <v>228</v>
      </c>
      <c r="H19" s="19">
        <f t="shared" si="5"/>
        <v>57</v>
      </c>
      <c r="I19" s="19">
        <f t="shared" si="6"/>
        <v>171</v>
      </c>
      <c r="J19" s="19">
        <f t="shared" si="7"/>
        <v>0</v>
      </c>
      <c r="K19" s="19">
        <v>171</v>
      </c>
      <c r="L19" s="19"/>
      <c r="M19" s="34"/>
      <c r="N19" s="35">
        <v>68</v>
      </c>
      <c r="O19" s="19">
        <v>51</v>
      </c>
      <c r="P19" s="19">
        <v>92</v>
      </c>
      <c r="Q19" s="20">
        <v>69</v>
      </c>
      <c r="R19" s="21">
        <v>56</v>
      </c>
      <c r="S19" s="19">
        <v>42</v>
      </c>
      <c r="T19" s="19">
        <v>12</v>
      </c>
      <c r="U19" s="19">
        <v>9</v>
      </c>
      <c r="V19" s="35"/>
      <c r="W19" s="19"/>
      <c r="X19" s="19"/>
      <c r="Y19" s="20"/>
      <c r="Z19" s="21"/>
      <c r="AA19" s="19"/>
      <c r="AB19" s="19"/>
      <c r="AC19" s="19"/>
    </row>
    <row r="20" spans="1:29" s="31" customFormat="1" x14ac:dyDescent="0.2">
      <c r="A20" s="27" t="s">
        <v>253</v>
      </c>
      <c r="B20" s="28" t="s">
        <v>30</v>
      </c>
      <c r="C20" s="29"/>
      <c r="D20" s="29">
        <f>COUNT(D21:D23)</f>
        <v>2</v>
      </c>
      <c r="E20" s="29">
        <f t="shared" ref="E20:F20" si="8">COUNT(E21:E23)</f>
        <v>1</v>
      </c>
      <c r="F20" s="53">
        <f t="shared" si="8"/>
        <v>1</v>
      </c>
      <c r="G20" s="30">
        <f>SUM(G21:G23)</f>
        <v>828</v>
      </c>
      <c r="H20" s="30">
        <f t="shared" ref="H20:AC20" si="9">SUM(H21:H23)</f>
        <v>271</v>
      </c>
      <c r="I20" s="30">
        <f t="shared" si="9"/>
        <v>557</v>
      </c>
      <c r="J20" s="30">
        <f t="shared" si="9"/>
        <v>441</v>
      </c>
      <c r="K20" s="30">
        <f t="shared" si="9"/>
        <v>90</v>
      </c>
      <c r="L20" s="30">
        <f t="shared" si="9"/>
        <v>26</v>
      </c>
      <c r="M20" s="54">
        <f t="shared" si="9"/>
        <v>0</v>
      </c>
      <c r="N20" s="43">
        <f t="shared" si="9"/>
        <v>199</v>
      </c>
      <c r="O20" s="30">
        <f t="shared" si="9"/>
        <v>136</v>
      </c>
      <c r="P20" s="30">
        <f t="shared" si="9"/>
        <v>342</v>
      </c>
      <c r="Q20" s="45">
        <f t="shared" si="9"/>
        <v>228</v>
      </c>
      <c r="R20" s="30">
        <f t="shared" si="9"/>
        <v>76</v>
      </c>
      <c r="S20" s="30">
        <f t="shared" si="9"/>
        <v>51</v>
      </c>
      <c r="T20" s="30">
        <f t="shared" si="9"/>
        <v>76</v>
      </c>
      <c r="U20" s="45">
        <f t="shared" si="9"/>
        <v>52</v>
      </c>
      <c r="V20" s="30">
        <f t="shared" si="9"/>
        <v>52</v>
      </c>
      <c r="W20" s="30">
        <f t="shared" si="9"/>
        <v>35</v>
      </c>
      <c r="X20" s="30">
        <f t="shared" si="9"/>
        <v>83</v>
      </c>
      <c r="Y20" s="45">
        <f t="shared" si="9"/>
        <v>55</v>
      </c>
      <c r="Z20" s="30"/>
      <c r="AA20" s="30"/>
      <c r="AB20" s="30"/>
      <c r="AC20" s="30"/>
    </row>
    <row r="21" spans="1:29" x14ac:dyDescent="0.2">
      <c r="A21" s="19" t="s">
        <v>32</v>
      </c>
      <c r="B21" s="32" t="s">
        <v>33</v>
      </c>
      <c r="C21" s="32"/>
      <c r="D21" s="19">
        <v>4</v>
      </c>
      <c r="E21" s="19">
        <v>2</v>
      </c>
      <c r="F21" s="33"/>
      <c r="G21" s="21">
        <f t="shared" ref="G21" si="10">N21+P21+R21+T21+V21+X21+Z21+AB21</f>
        <v>435</v>
      </c>
      <c r="H21" s="19">
        <f t="shared" si="5"/>
        <v>140</v>
      </c>
      <c r="I21" s="19">
        <f t="shared" ref="I21" si="11">O21+Q21+S21+U21+W21+Y21+AA21+AC21</f>
        <v>295</v>
      </c>
      <c r="J21" s="19">
        <v>295</v>
      </c>
      <c r="K21" s="19"/>
      <c r="L21" s="19"/>
      <c r="M21" s="34"/>
      <c r="N21" s="35">
        <v>123</v>
      </c>
      <c r="O21" s="19">
        <v>85</v>
      </c>
      <c r="P21" s="19">
        <v>160</v>
      </c>
      <c r="Q21" s="20">
        <v>107</v>
      </c>
      <c r="R21" s="21">
        <v>76</v>
      </c>
      <c r="S21" s="19">
        <v>51</v>
      </c>
      <c r="T21" s="19">
        <v>76</v>
      </c>
      <c r="U21" s="19">
        <v>52</v>
      </c>
      <c r="V21" s="35"/>
      <c r="W21" s="19"/>
      <c r="X21" s="19"/>
      <c r="Y21" s="20"/>
      <c r="Z21" s="21"/>
      <c r="AA21" s="19"/>
      <c r="AB21" s="19"/>
      <c r="AC21" s="19"/>
    </row>
    <row r="22" spans="1:29" x14ac:dyDescent="0.2">
      <c r="A22" s="19" t="s">
        <v>35</v>
      </c>
      <c r="B22" s="32" t="s">
        <v>36</v>
      </c>
      <c r="C22" s="32"/>
      <c r="D22" s="19"/>
      <c r="E22" s="19"/>
      <c r="F22" s="33">
        <v>6</v>
      </c>
      <c r="G22" s="21">
        <f t="shared" ref="G22:G23" si="12">N22+P22+R22+T22+V22+X22+Z22+AB22</f>
        <v>135</v>
      </c>
      <c r="H22" s="19">
        <f t="shared" si="5"/>
        <v>45</v>
      </c>
      <c r="I22" s="19">
        <f t="shared" ref="I22:I23" si="13">O22+Q22+S22+U22+W22+Y22+AA22+AC22</f>
        <v>90</v>
      </c>
      <c r="J22" s="19"/>
      <c r="K22" s="19">
        <v>90</v>
      </c>
      <c r="L22" s="19"/>
      <c r="M22" s="34"/>
      <c r="N22" s="35"/>
      <c r="O22" s="19"/>
      <c r="P22" s="19"/>
      <c r="Q22" s="20"/>
      <c r="R22" s="21"/>
      <c r="S22" s="19"/>
      <c r="T22" s="19"/>
      <c r="U22" s="19"/>
      <c r="V22" s="35">
        <v>52</v>
      </c>
      <c r="W22" s="19">
        <v>35</v>
      </c>
      <c r="X22" s="19">
        <v>83</v>
      </c>
      <c r="Y22" s="20">
        <v>55</v>
      </c>
      <c r="Z22" s="21"/>
      <c r="AA22" s="19"/>
      <c r="AB22" s="19"/>
      <c r="AC22" s="19"/>
    </row>
    <row r="23" spans="1:29" x14ac:dyDescent="0.2">
      <c r="A23" s="19" t="s">
        <v>38</v>
      </c>
      <c r="B23" s="32" t="s">
        <v>39</v>
      </c>
      <c r="C23" s="32"/>
      <c r="D23" s="19">
        <v>2</v>
      </c>
      <c r="E23" s="19"/>
      <c r="F23" s="33"/>
      <c r="G23" s="21">
        <f t="shared" si="12"/>
        <v>258</v>
      </c>
      <c r="H23" s="19">
        <f t="shared" si="5"/>
        <v>86</v>
      </c>
      <c r="I23" s="19">
        <f t="shared" si="13"/>
        <v>172</v>
      </c>
      <c r="J23" s="19">
        <v>146</v>
      </c>
      <c r="K23" s="19"/>
      <c r="L23" s="19">
        <v>26</v>
      </c>
      <c r="M23" s="34"/>
      <c r="N23" s="35">
        <v>76</v>
      </c>
      <c r="O23" s="19">
        <v>51</v>
      </c>
      <c r="P23" s="19">
        <v>182</v>
      </c>
      <c r="Q23" s="20">
        <v>121</v>
      </c>
      <c r="R23" s="21"/>
      <c r="S23" s="19"/>
      <c r="T23" s="19"/>
      <c r="U23" s="77"/>
      <c r="V23" s="75"/>
      <c r="W23" s="19"/>
      <c r="X23" s="19"/>
      <c r="Y23" s="20"/>
      <c r="Z23" s="21"/>
      <c r="AA23" s="19"/>
      <c r="AB23" s="19"/>
      <c r="AC23" s="19"/>
    </row>
    <row r="24" spans="1:29" s="31" customFormat="1" ht="25.5" x14ac:dyDescent="0.2">
      <c r="A24" s="27" t="s">
        <v>267</v>
      </c>
      <c r="B24" s="28" t="s">
        <v>158</v>
      </c>
      <c r="C24" s="29">
        <f>SUM(C25,C41,C58)</f>
        <v>3</v>
      </c>
      <c r="D24" s="29">
        <f t="shared" ref="D24:AC24" si="14">SUM(D25,D41,D58)</f>
        <v>8</v>
      </c>
      <c r="E24" s="29">
        <f t="shared" si="14"/>
        <v>13</v>
      </c>
      <c r="F24" s="55">
        <f t="shared" si="14"/>
        <v>10</v>
      </c>
      <c r="G24" s="81">
        <f t="shared" si="14"/>
        <v>4084</v>
      </c>
      <c r="H24" s="29">
        <f t="shared" si="14"/>
        <v>912</v>
      </c>
      <c r="I24" s="29">
        <f t="shared" si="14"/>
        <v>3172</v>
      </c>
      <c r="J24" s="29">
        <f t="shared" si="14"/>
        <v>934</v>
      </c>
      <c r="K24" s="29">
        <f t="shared" si="14"/>
        <v>2100</v>
      </c>
      <c r="L24" s="58">
        <f t="shared" si="14"/>
        <v>138</v>
      </c>
      <c r="M24" s="57">
        <f t="shared" si="14"/>
        <v>0</v>
      </c>
      <c r="N24" s="29">
        <f t="shared" si="14"/>
        <v>194</v>
      </c>
      <c r="O24" s="29">
        <f t="shared" si="14"/>
        <v>130</v>
      </c>
      <c r="P24" s="29">
        <f t="shared" si="14"/>
        <v>248</v>
      </c>
      <c r="Q24" s="58">
        <f t="shared" si="14"/>
        <v>164</v>
      </c>
      <c r="R24" s="57">
        <f t="shared" si="14"/>
        <v>442</v>
      </c>
      <c r="S24" s="29">
        <f t="shared" si="14"/>
        <v>316</v>
      </c>
      <c r="T24" s="29">
        <f t="shared" si="14"/>
        <v>781</v>
      </c>
      <c r="U24" s="58">
        <f t="shared" si="14"/>
        <v>636</v>
      </c>
      <c r="V24" s="57">
        <f t="shared" si="14"/>
        <v>739</v>
      </c>
      <c r="W24" s="29">
        <f t="shared" si="14"/>
        <v>541</v>
      </c>
      <c r="X24" s="29">
        <f t="shared" si="14"/>
        <v>1032</v>
      </c>
      <c r="Y24" s="58">
        <f t="shared" si="14"/>
        <v>773</v>
      </c>
      <c r="Z24" s="56">
        <f t="shared" si="14"/>
        <v>648</v>
      </c>
      <c r="AA24" s="29">
        <f t="shared" si="14"/>
        <v>612</v>
      </c>
      <c r="AB24" s="29"/>
      <c r="AC24" s="29"/>
    </row>
    <row r="25" spans="1:29" s="31" customFormat="1" x14ac:dyDescent="0.2">
      <c r="A25" s="27" t="s">
        <v>268</v>
      </c>
      <c r="B25" s="28" t="s">
        <v>40</v>
      </c>
      <c r="C25" s="29">
        <f>COUNT(C26:C40)</f>
        <v>0</v>
      </c>
      <c r="D25" s="29">
        <f t="shared" ref="D25:F25" si="15">COUNT(D26:D40)</f>
        <v>4</v>
      </c>
      <c r="E25" s="29">
        <f t="shared" si="15"/>
        <v>8</v>
      </c>
      <c r="F25" s="53">
        <f t="shared" si="15"/>
        <v>3</v>
      </c>
      <c r="G25" s="30">
        <f>SUM(G26:G40)</f>
        <v>999</v>
      </c>
      <c r="H25" s="44">
        <f t="shared" ref="H25:AC25" si="16">SUM(H26:H40)</f>
        <v>318</v>
      </c>
      <c r="I25" s="44">
        <f t="shared" si="16"/>
        <v>681</v>
      </c>
      <c r="J25" s="44">
        <f t="shared" si="16"/>
        <v>377</v>
      </c>
      <c r="K25" s="44">
        <f t="shared" si="16"/>
        <v>238</v>
      </c>
      <c r="L25" s="45">
        <f t="shared" si="16"/>
        <v>66</v>
      </c>
      <c r="M25" s="54">
        <f t="shared" si="16"/>
        <v>0</v>
      </c>
      <c r="N25" s="43">
        <f t="shared" si="16"/>
        <v>194</v>
      </c>
      <c r="O25" s="44">
        <f t="shared" si="16"/>
        <v>130</v>
      </c>
      <c r="P25" s="44">
        <f t="shared" si="16"/>
        <v>0</v>
      </c>
      <c r="Q25" s="45">
        <f t="shared" si="16"/>
        <v>0</v>
      </c>
      <c r="R25" s="44">
        <f t="shared" si="16"/>
        <v>48</v>
      </c>
      <c r="S25" s="44">
        <f t="shared" si="16"/>
        <v>32</v>
      </c>
      <c r="T25" s="44">
        <f t="shared" si="16"/>
        <v>48</v>
      </c>
      <c r="U25" s="45">
        <f t="shared" si="16"/>
        <v>32</v>
      </c>
      <c r="V25" s="44">
        <f t="shared" si="16"/>
        <v>356</v>
      </c>
      <c r="W25" s="44">
        <f t="shared" si="16"/>
        <v>242</v>
      </c>
      <c r="X25" s="44">
        <f t="shared" si="16"/>
        <v>271</v>
      </c>
      <c r="Y25" s="45">
        <f t="shared" si="16"/>
        <v>189</v>
      </c>
      <c r="Z25" s="44">
        <f t="shared" si="16"/>
        <v>82</v>
      </c>
      <c r="AA25" s="44">
        <f t="shared" si="16"/>
        <v>56</v>
      </c>
      <c r="AB25" s="44"/>
      <c r="AC25" s="44"/>
    </row>
    <row r="26" spans="1:29" x14ac:dyDescent="0.2">
      <c r="A26" s="19" t="s">
        <v>42</v>
      </c>
      <c r="B26" s="32" t="s">
        <v>43</v>
      </c>
      <c r="C26" s="32"/>
      <c r="D26" s="19"/>
      <c r="E26" s="19">
        <v>1</v>
      </c>
      <c r="F26" s="33"/>
      <c r="G26" s="21">
        <f t="shared" ref="G26" si="17">N26+P26+R26+T26+V26+X26+Z26+AB26</f>
        <v>48</v>
      </c>
      <c r="H26" s="19">
        <f t="shared" ref="H26:H40" si="18">G26-I26</f>
        <v>16</v>
      </c>
      <c r="I26" s="19">
        <f t="shared" ref="I26" si="19">O26+Q26+S26+U26+W26+Y26+AA26+AC26</f>
        <v>32</v>
      </c>
      <c r="J26" s="19">
        <v>14</v>
      </c>
      <c r="K26" s="19">
        <v>18</v>
      </c>
      <c r="L26" s="77"/>
      <c r="M26" s="74"/>
      <c r="N26" s="35">
        <v>48</v>
      </c>
      <c r="O26" s="19">
        <v>32</v>
      </c>
      <c r="P26" s="19"/>
      <c r="Q26" s="77"/>
      <c r="R26" s="21"/>
      <c r="S26" s="19"/>
      <c r="T26" s="19"/>
      <c r="U26" s="19"/>
      <c r="V26" s="35"/>
      <c r="W26" s="19"/>
      <c r="X26" s="19"/>
      <c r="Y26" s="20"/>
      <c r="Z26" s="21"/>
      <c r="AA26" s="19"/>
      <c r="AB26" s="19"/>
      <c r="AC26" s="19"/>
    </row>
    <row r="27" spans="1:29" x14ac:dyDescent="0.2">
      <c r="A27" s="19" t="s">
        <v>45</v>
      </c>
      <c r="B27" s="32" t="s">
        <v>46</v>
      </c>
      <c r="C27" s="32"/>
      <c r="D27" s="19">
        <v>4</v>
      </c>
      <c r="E27" s="19"/>
      <c r="F27" s="33"/>
      <c r="G27" s="21">
        <f t="shared" ref="G27:G40" si="20">N27+P27+R27+T27+V27+X27+Z27+AB27</f>
        <v>48</v>
      </c>
      <c r="H27" s="19">
        <f t="shared" si="18"/>
        <v>16</v>
      </c>
      <c r="I27" s="19">
        <f t="shared" ref="I27:I40" si="21">O27+Q27+S27+U27+W27+Y27+AA27+AC27</f>
        <v>32</v>
      </c>
      <c r="J27" s="19">
        <v>18</v>
      </c>
      <c r="K27" s="19"/>
      <c r="L27" s="19">
        <v>14</v>
      </c>
      <c r="M27" s="34"/>
      <c r="N27" s="35"/>
      <c r="O27" s="19"/>
      <c r="P27" s="19"/>
      <c r="Q27" s="20"/>
      <c r="R27" s="21"/>
      <c r="S27" s="19"/>
      <c r="T27" s="19">
        <v>48</v>
      </c>
      <c r="U27" s="19">
        <v>32</v>
      </c>
      <c r="V27" s="35"/>
      <c r="W27" s="19"/>
      <c r="X27" s="19"/>
      <c r="Y27" s="20"/>
      <c r="Z27" s="21"/>
      <c r="AA27" s="19"/>
      <c r="AB27" s="19"/>
      <c r="AC27" s="19"/>
    </row>
    <row r="28" spans="1:29" x14ac:dyDescent="0.2">
      <c r="A28" s="19" t="s">
        <v>48</v>
      </c>
      <c r="B28" s="32" t="s">
        <v>49</v>
      </c>
      <c r="C28" s="32"/>
      <c r="D28" s="19"/>
      <c r="E28" s="19">
        <v>5</v>
      </c>
      <c r="F28" s="33"/>
      <c r="G28" s="21">
        <f t="shared" si="20"/>
        <v>48</v>
      </c>
      <c r="H28" s="19">
        <f t="shared" si="18"/>
        <v>16</v>
      </c>
      <c r="I28" s="19">
        <f t="shared" si="21"/>
        <v>32</v>
      </c>
      <c r="J28" s="19">
        <v>18</v>
      </c>
      <c r="K28" s="19"/>
      <c r="L28" s="19">
        <v>14</v>
      </c>
      <c r="M28" s="34"/>
      <c r="N28" s="35"/>
      <c r="O28" s="19"/>
      <c r="P28" s="19"/>
      <c r="Q28" s="20"/>
      <c r="R28" s="21"/>
      <c r="S28" s="19"/>
      <c r="T28" s="19"/>
      <c r="U28" s="19"/>
      <c r="V28" s="35">
        <v>48</v>
      </c>
      <c r="W28" s="19">
        <v>32</v>
      </c>
      <c r="X28" s="19"/>
      <c r="Y28" s="20"/>
      <c r="Z28" s="21"/>
      <c r="AA28" s="19"/>
      <c r="AB28" s="19"/>
      <c r="AC28" s="19"/>
    </row>
    <row r="29" spans="1:29" ht="25.5" x14ac:dyDescent="0.2">
      <c r="A29" s="19" t="s">
        <v>51</v>
      </c>
      <c r="B29" s="32" t="s">
        <v>52</v>
      </c>
      <c r="C29" s="32"/>
      <c r="D29" s="19"/>
      <c r="E29" s="19">
        <v>1</v>
      </c>
      <c r="F29" s="33"/>
      <c r="G29" s="21">
        <f t="shared" si="20"/>
        <v>48</v>
      </c>
      <c r="H29" s="19">
        <f t="shared" si="18"/>
        <v>16</v>
      </c>
      <c r="I29" s="19">
        <f t="shared" si="21"/>
        <v>32</v>
      </c>
      <c r="J29" s="19">
        <v>18</v>
      </c>
      <c r="K29" s="19"/>
      <c r="L29" s="19">
        <v>14</v>
      </c>
      <c r="M29" s="34"/>
      <c r="N29" s="35">
        <v>48</v>
      </c>
      <c r="O29" s="19">
        <v>32</v>
      </c>
      <c r="P29" s="19"/>
      <c r="Q29" s="20"/>
      <c r="R29" s="21"/>
      <c r="S29" s="19"/>
      <c r="T29" s="19"/>
      <c r="U29" s="19"/>
      <c r="V29" s="35"/>
      <c r="W29" s="19"/>
      <c r="X29" s="19"/>
      <c r="Y29" s="20"/>
      <c r="Z29" s="21"/>
      <c r="AA29" s="19"/>
      <c r="AB29" s="19"/>
      <c r="AC29" s="19"/>
    </row>
    <row r="30" spans="1:29" x14ac:dyDescent="0.2">
      <c r="A30" s="19" t="s">
        <v>54</v>
      </c>
      <c r="B30" s="32" t="s">
        <v>55</v>
      </c>
      <c r="C30" s="32"/>
      <c r="D30" s="19">
        <v>1</v>
      </c>
      <c r="E30" s="19"/>
      <c r="F30" s="33"/>
      <c r="G30" s="21">
        <f t="shared" si="20"/>
        <v>48</v>
      </c>
      <c r="H30" s="19">
        <f t="shared" si="18"/>
        <v>16</v>
      </c>
      <c r="I30" s="19">
        <f t="shared" si="21"/>
        <v>32</v>
      </c>
      <c r="J30" s="19">
        <v>16</v>
      </c>
      <c r="K30" s="19">
        <v>16</v>
      </c>
      <c r="L30" s="19"/>
      <c r="M30" s="34"/>
      <c r="N30" s="35">
        <v>48</v>
      </c>
      <c r="O30" s="19">
        <v>32</v>
      </c>
      <c r="P30" s="19"/>
      <c r="Q30" s="20"/>
      <c r="R30" s="21"/>
      <c r="S30" s="19"/>
      <c r="T30" s="19"/>
      <c r="U30" s="19"/>
      <c r="V30" s="35"/>
      <c r="W30" s="19"/>
      <c r="X30" s="19"/>
      <c r="Y30" s="20"/>
      <c r="Z30" s="21"/>
      <c r="AA30" s="19"/>
      <c r="AB30" s="19"/>
      <c r="AC30" s="19"/>
    </row>
    <row r="31" spans="1:29" ht="25.5" x14ac:dyDescent="0.2">
      <c r="A31" s="19" t="s">
        <v>57</v>
      </c>
      <c r="B31" s="32" t="s">
        <v>58</v>
      </c>
      <c r="C31" s="32"/>
      <c r="D31" s="19"/>
      <c r="E31" s="19"/>
      <c r="F31" s="33">
        <v>3</v>
      </c>
      <c r="G31" s="21">
        <f t="shared" si="20"/>
        <v>48</v>
      </c>
      <c r="H31" s="19">
        <f t="shared" si="18"/>
        <v>16</v>
      </c>
      <c r="I31" s="19">
        <f t="shared" si="21"/>
        <v>32</v>
      </c>
      <c r="J31" s="19">
        <v>18</v>
      </c>
      <c r="K31" s="19">
        <v>14</v>
      </c>
      <c r="L31" s="19"/>
      <c r="M31" s="34"/>
      <c r="N31" s="35"/>
      <c r="O31" s="19"/>
      <c r="P31" s="19"/>
      <c r="Q31" s="20"/>
      <c r="R31" s="21">
        <v>48</v>
      </c>
      <c r="S31" s="19">
        <v>32</v>
      </c>
      <c r="T31" s="19"/>
      <c r="U31" s="19"/>
      <c r="V31" s="35"/>
      <c r="W31" s="19"/>
      <c r="X31" s="19"/>
      <c r="Y31" s="20"/>
      <c r="Z31" s="21"/>
      <c r="AA31" s="19"/>
      <c r="AB31" s="19"/>
      <c r="AC31" s="19"/>
    </row>
    <row r="32" spans="1:29" x14ac:dyDescent="0.2">
      <c r="A32" s="19" t="s">
        <v>60</v>
      </c>
      <c r="B32" s="32" t="s">
        <v>61</v>
      </c>
      <c r="C32" s="32"/>
      <c r="D32" s="19">
        <v>6</v>
      </c>
      <c r="E32" s="19"/>
      <c r="F32" s="33"/>
      <c r="G32" s="21">
        <f t="shared" si="20"/>
        <v>129</v>
      </c>
      <c r="H32" s="19">
        <f t="shared" si="18"/>
        <v>30</v>
      </c>
      <c r="I32" s="19">
        <f t="shared" si="21"/>
        <v>99</v>
      </c>
      <c r="J32" s="19">
        <v>30</v>
      </c>
      <c r="K32" s="19">
        <v>69</v>
      </c>
      <c r="L32" s="19"/>
      <c r="M32" s="34"/>
      <c r="N32" s="35"/>
      <c r="O32" s="19"/>
      <c r="P32" s="19"/>
      <c r="Q32" s="20"/>
      <c r="R32" s="21"/>
      <c r="S32" s="19"/>
      <c r="T32" s="19"/>
      <c r="U32" s="19"/>
      <c r="V32" s="35">
        <v>44</v>
      </c>
      <c r="W32" s="19">
        <v>34</v>
      </c>
      <c r="X32" s="19">
        <v>85</v>
      </c>
      <c r="Y32" s="20">
        <v>65</v>
      </c>
      <c r="Z32" s="21"/>
      <c r="AA32" s="19"/>
      <c r="AB32" s="19"/>
      <c r="AC32" s="19"/>
    </row>
    <row r="33" spans="1:29" x14ac:dyDescent="0.2">
      <c r="A33" s="19" t="s">
        <v>63</v>
      </c>
      <c r="B33" s="32" t="s">
        <v>64</v>
      </c>
      <c r="C33" s="32"/>
      <c r="D33" s="19"/>
      <c r="E33" s="19">
        <v>5</v>
      </c>
      <c r="F33" s="33"/>
      <c r="G33" s="21">
        <f t="shared" si="20"/>
        <v>54</v>
      </c>
      <c r="H33" s="19">
        <f t="shared" si="18"/>
        <v>18</v>
      </c>
      <c r="I33" s="19">
        <f t="shared" si="21"/>
        <v>36</v>
      </c>
      <c r="J33" s="19">
        <v>18</v>
      </c>
      <c r="K33" s="19">
        <v>18</v>
      </c>
      <c r="L33" s="19"/>
      <c r="M33" s="34"/>
      <c r="N33" s="35"/>
      <c r="O33" s="19"/>
      <c r="P33" s="19"/>
      <c r="Q33" s="20"/>
      <c r="R33" s="21"/>
      <c r="S33" s="19"/>
      <c r="T33" s="19"/>
      <c r="U33" s="19"/>
      <c r="V33" s="35">
        <v>54</v>
      </c>
      <c r="W33" s="19">
        <v>36</v>
      </c>
      <c r="X33" s="19"/>
      <c r="Y33" s="20"/>
      <c r="Z33" s="21"/>
      <c r="AA33" s="19"/>
      <c r="AB33" s="19"/>
      <c r="AC33" s="19"/>
    </row>
    <row r="34" spans="1:29" x14ac:dyDescent="0.2">
      <c r="A34" s="19" t="s">
        <v>66</v>
      </c>
      <c r="B34" s="32" t="s">
        <v>67</v>
      </c>
      <c r="C34" s="32"/>
      <c r="D34" s="19"/>
      <c r="E34" s="19"/>
      <c r="F34" s="33">
        <v>5</v>
      </c>
      <c r="G34" s="21">
        <f t="shared" si="20"/>
        <v>84</v>
      </c>
      <c r="H34" s="19">
        <f t="shared" si="18"/>
        <v>28</v>
      </c>
      <c r="I34" s="19">
        <f t="shared" si="21"/>
        <v>56</v>
      </c>
      <c r="J34" s="19">
        <v>32</v>
      </c>
      <c r="K34" s="19"/>
      <c r="L34" s="19">
        <v>24</v>
      </c>
      <c r="M34" s="34"/>
      <c r="N34" s="35"/>
      <c r="O34" s="19"/>
      <c r="P34" s="19"/>
      <c r="Q34" s="20"/>
      <c r="R34" s="21"/>
      <c r="S34" s="19"/>
      <c r="T34" s="19"/>
      <c r="U34" s="19"/>
      <c r="V34" s="35">
        <v>84</v>
      </c>
      <c r="W34" s="19">
        <v>56</v>
      </c>
      <c r="X34" s="19"/>
      <c r="Y34" s="20"/>
      <c r="Z34" s="21"/>
      <c r="AA34" s="19"/>
      <c r="AB34" s="19"/>
      <c r="AC34" s="19"/>
    </row>
    <row r="35" spans="1:29" ht="25.5" x14ac:dyDescent="0.2">
      <c r="A35" s="19" t="s">
        <v>69</v>
      </c>
      <c r="B35" s="32" t="s">
        <v>70</v>
      </c>
      <c r="C35" s="32"/>
      <c r="D35" s="19">
        <v>7</v>
      </c>
      <c r="E35" s="19"/>
      <c r="F35" s="33"/>
      <c r="G35" s="21">
        <f t="shared" si="20"/>
        <v>180</v>
      </c>
      <c r="H35" s="19">
        <f t="shared" si="18"/>
        <v>60</v>
      </c>
      <c r="I35" s="19">
        <f t="shared" si="21"/>
        <v>120</v>
      </c>
      <c r="J35" s="19">
        <v>120</v>
      </c>
      <c r="K35" s="19"/>
      <c r="L35" s="19"/>
      <c r="M35" s="34"/>
      <c r="N35" s="35"/>
      <c r="O35" s="19"/>
      <c r="P35" s="19"/>
      <c r="Q35" s="20"/>
      <c r="R35" s="21"/>
      <c r="S35" s="19"/>
      <c r="T35" s="19"/>
      <c r="U35" s="19"/>
      <c r="V35" s="35">
        <v>72</v>
      </c>
      <c r="W35" s="19">
        <v>48</v>
      </c>
      <c r="X35" s="19">
        <v>78</v>
      </c>
      <c r="Y35" s="20">
        <v>52</v>
      </c>
      <c r="Z35" s="21">
        <v>30</v>
      </c>
      <c r="AA35" s="19">
        <v>20</v>
      </c>
      <c r="AB35" s="19"/>
      <c r="AC35" s="19"/>
    </row>
    <row r="36" spans="1:29" x14ac:dyDescent="0.2">
      <c r="A36" s="19" t="s">
        <v>72</v>
      </c>
      <c r="B36" s="32" t="s">
        <v>73</v>
      </c>
      <c r="C36" s="32"/>
      <c r="D36" s="19"/>
      <c r="E36" s="19"/>
      <c r="F36" s="33">
        <v>7</v>
      </c>
      <c r="G36" s="21">
        <f t="shared" si="20"/>
        <v>52</v>
      </c>
      <c r="H36" s="19">
        <f t="shared" si="18"/>
        <v>16</v>
      </c>
      <c r="I36" s="19">
        <f t="shared" si="21"/>
        <v>36</v>
      </c>
      <c r="J36" s="19">
        <v>20</v>
      </c>
      <c r="K36" s="19">
        <v>16</v>
      </c>
      <c r="L36" s="19"/>
      <c r="M36" s="34"/>
      <c r="N36" s="35"/>
      <c r="O36" s="19"/>
      <c r="P36" s="19"/>
      <c r="Q36" s="20"/>
      <c r="R36" s="21"/>
      <c r="S36" s="19"/>
      <c r="T36" s="19"/>
      <c r="U36" s="19"/>
      <c r="V36" s="35"/>
      <c r="W36" s="19"/>
      <c r="X36" s="19"/>
      <c r="Y36" s="20"/>
      <c r="Z36" s="21">
        <v>52</v>
      </c>
      <c r="AA36" s="19">
        <v>36</v>
      </c>
      <c r="AB36" s="19"/>
      <c r="AC36" s="19"/>
    </row>
    <row r="37" spans="1:29" x14ac:dyDescent="0.2">
      <c r="A37" s="19" t="s">
        <v>75</v>
      </c>
      <c r="B37" s="32" t="s">
        <v>76</v>
      </c>
      <c r="C37" s="32"/>
      <c r="D37" s="19"/>
      <c r="E37" s="19">
        <v>6</v>
      </c>
      <c r="F37" s="33"/>
      <c r="G37" s="21">
        <f t="shared" si="20"/>
        <v>54</v>
      </c>
      <c r="H37" s="19">
        <f t="shared" si="18"/>
        <v>18</v>
      </c>
      <c r="I37" s="19">
        <f t="shared" si="21"/>
        <v>36</v>
      </c>
      <c r="J37" s="19">
        <v>11</v>
      </c>
      <c r="K37" s="19">
        <v>25</v>
      </c>
      <c r="L37" s="19"/>
      <c r="M37" s="34"/>
      <c r="N37" s="35"/>
      <c r="O37" s="19"/>
      <c r="P37" s="19"/>
      <c r="Q37" s="20"/>
      <c r="R37" s="21"/>
      <c r="S37" s="19"/>
      <c r="T37" s="19"/>
      <c r="U37" s="19"/>
      <c r="V37" s="35"/>
      <c r="W37" s="19"/>
      <c r="X37" s="19">
        <v>54</v>
      </c>
      <c r="Y37" s="20">
        <v>36</v>
      </c>
      <c r="Z37" s="21"/>
      <c r="AA37" s="19"/>
      <c r="AB37" s="19"/>
      <c r="AC37" s="19"/>
    </row>
    <row r="38" spans="1:29" ht="25.5" x14ac:dyDescent="0.2">
      <c r="A38" s="19" t="s">
        <v>78</v>
      </c>
      <c r="B38" s="32" t="s">
        <v>79</v>
      </c>
      <c r="C38" s="32"/>
      <c r="D38" s="19"/>
      <c r="E38" s="19">
        <v>5</v>
      </c>
      <c r="F38" s="33"/>
      <c r="G38" s="21">
        <f t="shared" si="20"/>
        <v>54</v>
      </c>
      <c r="H38" s="19">
        <f t="shared" si="18"/>
        <v>18</v>
      </c>
      <c r="I38" s="19">
        <f t="shared" si="21"/>
        <v>36</v>
      </c>
      <c r="J38" s="19">
        <v>11</v>
      </c>
      <c r="K38" s="19">
        <v>25</v>
      </c>
      <c r="L38" s="19"/>
      <c r="M38" s="34"/>
      <c r="N38" s="35"/>
      <c r="O38" s="19"/>
      <c r="P38" s="19"/>
      <c r="Q38" s="20"/>
      <c r="R38" s="21"/>
      <c r="S38" s="19"/>
      <c r="T38" s="19"/>
      <c r="U38" s="19"/>
      <c r="V38" s="35">
        <v>54</v>
      </c>
      <c r="W38" s="19">
        <v>36</v>
      </c>
      <c r="X38" s="19"/>
      <c r="Y38" s="20"/>
      <c r="Z38" s="21"/>
      <c r="AA38" s="19"/>
      <c r="AB38" s="19"/>
      <c r="AC38" s="19"/>
    </row>
    <row r="39" spans="1:29" ht="25.5" x14ac:dyDescent="0.2">
      <c r="A39" s="19" t="s">
        <v>81</v>
      </c>
      <c r="B39" s="32" t="s">
        <v>82</v>
      </c>
      <c r="C39" s="32"/>
      <c r="D39" s="19"/>
      <c r="E39" s="19">
        <v>6</v>
      </c>
      <c r="F39" s="33"/>
      <c r="G39" s="21">
        <f t="shared" si="20"/>
        <v>54</v>
      </c>
      <c r="H39" s="19">
        <f t="shared" si="18"/>
        <v>18</v>
      </c>
      <c r="I39" s="19">
        <f t="shared" si="21"/>
        <v>36</v>
      </c>
      <c r="J39" s="19">
        <v>11</v>
      </c>
      <c r="K39" s="19">
        <v>25</v>
      </c>
      <c r="L39" s="19"/>
      <c r="M39" s="34"/>
      <c r="N39" s="35"/>
      <c r="O39" s="19"/>
      <c r="P39" s="19"/>
      <c r="Q39" s="20"/>
      <c r="R39" s="21"/>
      <c r="S39" s="19"/>
      <c r="T39" s="19"/>
      <c r="U39" s="19"/>
      <c r="V39" s="35"/>
      <c r="W39" s="19"/>
      <c r="X39" s="19">
        <v>54</v>
      </c>
      <c r="Y39" s="20">
        <v>36</v>
      </c>
      <c r="Z39" s="21"/>
      <c r="AA39" s="19"/>
      <c r="AB39" s="19"/>
      <c r="AC39" s="19"/>
    </row>
    <row r="40" spans="1:29" x14ac:dyDescent="0.2">
      <c r="A40" s="19" t="s">
        <v>84</v>
      </c>
      <c r="B40" s="32" t="s">
        <v>85</v>
      </c>
      <c r="C40" s="32"/>
      <c r="D40" s="19"/>
      <c r="E40" s="19">
        <v>1</v>
      </c>
      <c r="F40" s="33"/>
      <c r="G40" s="21">
        <f t="shared" si="20"/>
        <v>50</v>
      </c>
      <c r="H40" s="19">
        <f t="shared" si="18"/>
        <v>16</v>
      </c>
      <c r="I40" s="19">
        <f t="shared" si="21"/>
        <v>34</v>
      </c>
      <c r="J40" s="19">
        <v>22</v>
      </c>
      <c r="K40" s="19">
        <v>12</v>
      </c>
      <c r="L40" s="19"/>
      <c r="M40" s="34"/>
      <c r="N40" s="35">
        <v>50</v>
      </c>
      <c r="O40" s="19">
        <v>34</v>
      </c>
      <c r="P40" s="19"/>
      <c r="Q40" s="20"/>
      <c r="R40" s="21"/>
      <c r="S40" s="19"/>
      <c r="T40" s="19"/>
      <c r="U40" s="19"/>
      <c r="V40" s="35"/>
      <c r="W40" s="19"/>
      <c r="X40" s="19"/>
      <c r="Y40" s="20"/>
      <c r="Z40" s="21"/>
      <c r="AA40" s="19"/>
      <c r="AB40" s="19"/>
      <c r="AC40" s="19"/>
    </row>
    <row r="41" spans="1:29" s="31" customFormat="1" x14ac:dyDescent="0.2">
      <c r="A41" s="27" t="s">
        <v>271</v>
      </c>
      <c r="B41" s="28" t="s">
        <v>160</v>
      </c>
      <c r="C41" s="30">
        <f>SUM(C42)</f>
        <v>3</v>
      </c>
      <c r="D41" s="44">
        <f t="shared" ref="D41:AC41" si="22">SUM(D42)</f>
        <v>4</v>
      </c>
      <c r="E41" s="44">
        <f t="shared" si="22"/>
        <v>2</v>
      </c>
      <c r="F41" s="54">
        <f t="shared" si="22"/>
        <v>6</v>
      </c>
      <c r="G41" s="80">
        <f t="shared" si="22"/>
        <v>2925</v>
      </c>
      <c r="H41" s="44">
        <f t="shared" si="22"/>
        <v>514</v>
      </c>
      <c r="I41" s="44">
        <f t="shared" si="22"/>
        <v>2411</v>
      </c>
      <c r="J41" s="44">
        <f t="shared" si="22"/>
        <v>557</v>
      </c>
      <c r="K41" s="44">
        <f t="shared" si="22"/>
        <v>1782</v>
      </c>
      <c r="L41" s="44">
        <f t="shared" si="22"/>
        <v>72</v>
      </c>
      <c r="M41" s="54">
        <f t="shared" si="22"/>
        <v>0</v>
      </c>
      <c r="N41" s="43"/>
      <c r="O41" s="44"/>
      <c r="P41" s="44">
        <f t="shared" si="22"/>
        <v>248</v>
      </c>
      <c r="Q41" s="45">
        <f t="shared" si="22"/>
        <v>164</v>
      </c>
      <c r="R41" s="44">
        <f t="shared" si="22"/>
        <v>394</v>
      </c>
      <c r="S41" s="44">
        <f t="shared" si="22"/>
        <v>284</v>
      </c>
      <c r="T41" s="44">
        <f t="shared" si="22"/>
        <v>693</v>
      </c>
      <c r="U41" s="45">
        <f t="shared" si="22"/>
        <v>584</v>
      </c>
      <c r="V41" s="44">
        <f t="shared" si="22"/>
        <v>335</v>
      </c>
      <c r="W41" s="44">
        <f t="shared" si="22"/>
        <v>275</v>
      </c>
      <c r="X41" s="44">
        <f t="shared" si="22"/>
        <v>697</v>
      </c>
      <c r="Y41" s="45">
        <f t="shared" si="22"/>
        <v>552</v>
      </c>
      <c r="Z41" s="43">
        <f t="shared" si="22"/>
        <v>558</v>
      </c>
      <c r="AA41" s="44">
        <f t="shared" si="22"/>
        <v>552</v>
      </c>
      <c r="AB41" s="44"/>
      <c r="AC41" s="44"/>
    </row>
    <row r="42" spans="1:29" s="31" customFormat="1" x14ac:dyDescent="0.2">
      <c r="A42" s="27" t="s">
        <v>272</v>
      </c>
      <c r="B42" s="28" t="s">
        <v>86</v>
      </c>
      <c r="C42" s="30">
        <f>COUNT(C43,C48,C53)</f>
        <v>3</v>
      </c>
      <c r="D42" s="30">
        <f>D43+D48+D53</f>
        <v>4</v>
      </c>
      <c r="E42" s="30">
        <f>E43+E48+E53</f>
        <v>2</v>
      </c>
      <c r="F42" s="36">
        <f>F43+F48+F53</f>
        <v>6</v>
      </c>
      <c r="G42" s="30">
        <f>G43+G48+G53</f>
        <v>2925</v>
      </c>
      <c r="H42" s="44">
        <f t="shared" ref="H42:AC42" si="23">H43+H48+H53</f>
        <v>514</v>
      </c>
      <c r="I42" s="44">
        <f t="shared" si="23"/>
        <v>2411</v>
      </c>
      <c r="J42" s="44">
        <f t="shared" si="23"/>
        <v>557</v>
      </c>
      <c r="K42" s="44">
        <f t="shared" si="23"/>
        <v>1782</v>
      </c>
      <c r="L42" s="44">
        <f t="shared" si="23"/>
        <v>72</v>
      </c>
      <c r="M42" s="54">
        <f t="shared" si="23"/>
        <v>0</v>
      </c>
      <c r="N42" s="43"/>
      <c r="O42" s="44"/>
      <c r="P42" s="44">
        <f t="shared" si="23"/>
        <v>248</v>
      </c>
      <c r="Q42" s="45">
        <f t="shared" si="23"/>
        <v>164</v>
      </c>
      <c r="R42" s="44">
        <f t="shared" si="23"/>
        <v>394</v>
      </c>
      <c r="S42" s="44">
        <f t="shared" si="23"/>
        <v>284</v>
      </c>
      <c r="T42" s="44">
        <f t="shared" si="23"/>
        <v>693</v>
      </c>
      <c r="U42" s="45">
        <f t="shared" si="23"/>
        <v>584</v>
      </c>
      <c r="V42" s="44">
        <f t="shared" si="23"/>
        <v>335</v>
      </c>
      <c r="W42" s="44">
        <f t="shared" si="23"/>
        <v>275</v>
      </c>
      <c r="X42" s="44">
        <f t="shared" si="23"/>
        <v>697</v>
      </c>
      <c r="Y42" s="45">
        <f t="shared" si="23"/>
        <v>552</v>
      </c>
      <c r="Z42" s="44">
        <f t="shared" si="23"/>
        <v>558</v>
      </c>
      <c r="AA42" s="44">
        <f t="shared" si="23"/>
        <v>552</v>
      </c>
      <c r="AB42" s="44"/>
      <c r="AC42" s="44"/>
    </row>
    <row r="43" spans="1:29" s="26" customFormat="1" ht="38.25" x14ac:dyDescent="0.2">
      <c r="A43" s="23" t="s">
        <v>87</v>
      </c>
      <c r="B43" s="48" t="s">
        <v>88</v>
      </c>
      <c r="C43" s="71">
        <v>1</v>
      </c>
      <c r="D43" s="23">
        <f t="shared" ref="D43:F43" si="24">COUNT(D44:D46)</f>
        <v>1</v>
      </c>
      <c r="E43" s="23"/>
      <c r="F43" s="49">
        <f t="shared" si="24"/>
        <v>2</v>
      </c>
      <c r="G43" s="25">
        <f>SUM(G44:G46)</f>
        <v>825</v>
      </c>
      <c r="H43" s="25">
        <f t="shared" ref="H43:AC43" si="25">SUM(H44:H46)</f>
        <v>150</v>
      </c>
      <c r="I43" s="25">
        <f t="shared" si="25"/>
        <v>675</v>
      </c>
      <c r="J43" s="25">
        <f t="shared" si="25"/>
        <v>165</v>
      </c>
      <c r="K43" s="25">
        <f t="shared" si="25"/>
        <v>482</v>
      </c>
      <c r="L43" s="25">
        <f t="shared" si="25"/>
        <v>28</v>
      </c>
      <c r="M43" s="60">
        <f t="shared" si="25"/>
        <v>0</v>
      </c>
      <c r="N43" s="22"/>
      <c r="O43" s="25"/>
      <c r="P43" s="25">
        <f t="shared" si="25"/>
        <v>248</v>
      </c>
      <c r="Q43" s="24">
        <f t="shared" si="25"/>
        <v>164</v>
      </c>
      <c r="R43" s="25">
        <f t="shared" si="25"/>
        <v>202</v>
      </c>
      <c r="S43" s="25">
        <f t="shared" si="25"/>
        <v>160</v>
      </c>
      <c r="T43" s="25">
        <f t="shared" si="25"/>
        <v>375</v>
      </c>
      <c r="U43" s="24">
        <f t="shared" si="25"/>
        <v>351</v>
      </c>
      <c r="V43" s="25"/>
      <c r="W43" s="25"/>
      <c r="X43" s="25"/>
      <c r="Y43" s="24"/>
      <c r="Z43" s="25"/>
      <c r="AA43" s="25"/>
      <c r="AB43" s="25"/>
      <c r="AC43" s="25"/>
    </row>
    <row r="44" spans="1:29" ht="51" x14ac:dyDescent="0.2">
      <c r="A44" s="19" t="s">
        <v>90</v>
      </c>
      <c r="B44" s="32" t="s">
        <v>91</v>
      </c>
      <c r="C44" s="32"/>
      <c r="D44" s="19">
        <v>4</v>
      </c>
      <c r="E44" s="19"/>
      <c r="F44" s="33"/>
      <c r="G44" s="73">
        <f t="shared" ref="G44" si="26">N44+P44+R44+T44+V44+X44+Z44+AB44</f>
        <v>465</v>
      </c>
      <c r="H44" s="72">
        <f t="shared" ref="H44" si="27">G44-I44</f>
        <v>150</v>
      </c>
      <c r="I44" s="72">
        <f>O44+Q44+S44+U44+W44+Y44+AA44+AC44</f>
        <v>315</v>
      </c>
      <c r="J44" s="19">
        <f>I44-L44-K44</f>
        <v>165</v>
      </c>
      <c r="K44" s="19">
        <v>122</v>
      </c>
      <c r="L44" s="19">
        <v>28</v>
      </c>
      <c r="M44" s="34"/>
      <c r="N44" s="78"/>
      <c r="O44" s="19"/>
      <c r="P44" s="19">
        <v>248</v>
      </c>
      <c r="Q44" s="77">
        <v>164</v>
      </c>
      <c r="R44" s="21">
        <v>130</v>
      </c>
      <c r="S44" s="19">
        <v>88</v>
      </c>
      <c r="T44" s="19">
        <v>87</v>
      </c>
      <c r="U44" s="77">
        <v>63</v>
      </c>
      <c r="V44" s="75"/>
      <c r="W44" s="19"/>
      <c r="X44" s="19"/>
      <c r="Y44" s="77"/>
      <c r="Z44" s="78"/>
      <c r="AA44" s="19"/>
      <c r="AB44" s="19"/>
      <c r="AC44" s="19"/>
    </row>
    <row r="45" spans="1:29" x14ac:dyDescent="0.2">
      <c r="A45" s="19" t="s">
        <v>275</v>
      </c>
      <c r="B45" s="32" t="s">
        <v>93</v>
      </c>
      <c r="C45" s="32"/>
      <c r="D45" s="19"/>
      <c r="E45" s="19"/>
      <c r="F45" s="33">
        <v>4</v>
      </c>
      <c r="G45" s="50">
        <f>I45+H45</f>
        <v>180</v>
      </c>
      <c r="H45" s="51"/>
      <c r="I45" s="51">
        <f t="shared" ref="I45:I46" si="28">O45+Q45+S45+U45+W45+Y45+AA45+AC45</f>
        <v>180</v>
      </c>
      <c r="J45" s="19"/>
      <c r="K45" s="19">
        <f>O45+Q45+S45+U45+W45+Y45+AA45+AC45</f>
        <v>180</v>
      </c>
      <c r="L45" s="52"/>
      <c r="M45" s="34"/>
      <c r="N45" s="46"/>
      <c r="O45" s="19"/>
      <c r="P45" s="37"/>
      <c r="Q45" s="77"/>
      <c r="R45" s="18">
        <v>72</v>
      </c>
      <c r="S45" s="19">
        <v>72</v>
      </c>
      <c r="T45" s="37">
        <v>108</v>
      </c>
      <c r="U45" s="77">
        <v>108</v>
      </c>
      <c r="V45" s="18"/>
      <c r="W45" s="19"/>
      <c r="X45" s="37"/>
      <c r="Y45" s="77"/>
      <c r="Z45" s="18"/>
      <c r="AA45" s="19"/>
      <c r="AB45" s="37"/>
      <c r="AC45" s="19"/>
    </row>
    <row r="46" spans="1:29" x14ac:dyDescent="0.2">
      <c r="A46" s="19" t="s">
        <v>276</v>
      </c>
      <c r="B46" s="32" t="s">
        <v>95</v>
      </c>
      <c r="C46" s="32"/>
      <c r="D46" s="19"/>
      <c r="E46" s="19"/>
      <c r="F46" s="33">
        <v>4</v>
      </c>
      <c r="G46" s="50">
        <f>I46+H46</f>
        <v>180</v>
      </c>
      <c r="H46" s="51"/>
      <c r="I46" s="51">
        <f t="shared" si="28"/>
        <v>180</v>
      </c>
      <c r="J46" s="19"/>
      <c r="K46" s="19">
        <f>O46+Q46+S46+U46+W46+Y46+AA46+AC46</f>
        <v>180</v>
      </c>
      <c r="L46" s="52"/>
      <c r="M46" s="34"/>
      <c r="N46" s="46"/>
      <c r="O46" s="19"/>
      <c r="P46" s="37"/>
      <c r="Q46" s="77"/>
      <c r="R46" s="18"/>
      <c r="S46" s="19"/>
      <c r="T46" s="37">
        <v>180</v>
      </c>
      <c r="U46" s="77">
        <v>180</v>
      </c>
      <c r="V46" s="18"/>
      <c r="W46" s="19"/>
      <c r="X46" s="37"/>
      <c r="Y46" s="77"/>
      <c r="Z46" s="18"/>
      <c r="AA46" s="19"/>
      <c r="AB46" s="37"/>
      <c r="AC46" s="19"/>
    </row>
    <row r="47" spans="1:29" x14ac:dyDescent="0.2">
      <c r="A47" s="76" t="s">
        <v>286</v>
      </c>
      <c r="B47" s="47" t="s">
        <v>287</v>
      </c>
      <c r="C47" s="37">
        <v>4</v>
      </c>
      <c r="D47" s="76"/>
      <c r="E47" s="76"/>
      <c r="F47" s="33"/>
      <c r="G47" s="50"/>
      <c r="H47" s="50"/>
      <c r="I47" s="50"/>
      <c r="J47" s="75"/>
      <c r="K47" s="75"/>
      <c r="L47" s="79"/>
      <c r="M47" s="74"/>
      <c r="N47" s="46"/>
      <c r="O47" s="75"/>
      <c r="P47" s="18"/>
      <c r="Q47" s="77"/>
      <c r="R47" s="18"/>
      <c r="S47" s="75"/>
      <c r="T47" s="18"/>
      <c r="U47" s="77"/>
      <c r="V47" s="18"/>
      <c r="W47" s="75"/>
      <c r="X47" s="18"/>
      <c r="Y47" s="77"/>
      <c r="Z47" s="18"/>
      <c r="AA47" s="75"/>
      <c r="AB47" s="18"/>
      <c r="AC47" s="75"/>
    </row>
    <row r="48" spans="1:29" s="26" customFormat="1" ht="38.25" x14ac:dyDescent="0.2">
      <c r="A48" s="23" t="s">
        <v>96</v>
      </c>
      <c r="B48" s="48" t="s">
        <v>285</v>
      </c>
      <c r="C48" s="71">
        <v>1</v>
      </c>
      <c r="D48" s="23">
        <v>2</v>
      </c>
      <c r="E48" s="23"/>
      <c r="F48" s="49">
        <f t="shared" ref="E48:F48" si="29">COUNT(F49:F51)</f>
        <v>2</v>
      </c>
      <c r="G48" s="25">
        <f>SUM(G49:G51)</f>
        <v>1122</v>
      </c>
      <c r="H48" s="25">
        <f t="shared" ref="H48:AC48" si="30">SUM(H49:H51)</f>
        <v>182</v>
      </c>
      <c r="I48" s="25">
        <f t="shared" si="30"/>
        <v>940</v>
      </c>
      <c r="J48" s="25">
        <f t="shared" si="30"/>
        <v>200</v>
      </c>
      <c r="K48" s="25">
        <f t="shared" si="30"/>
        <v>696</v>
      </c>
      <c r="L48" s="25">
        <f t="shared" si="30"/>
        <v>44</v>
      </c>
      <c r="M48" s="60">
        <f t="shared" si="30"/>
        <v>0</v>
      </c>
      <c r="N48" s="22"/>
      <c r="O48" s="25"/>
      <c r="P48" s="25"/>
      <c r="Q48" s="24"/>
      <c r="R48" s="25">
        <f t="shared" si="30"/>
        <v>192</v>
      </c>
      <c r="S48" s="25">
        <f t="shared" si="30"/>
        <v>124</v>
      </c>
      <c r="T48" s="25">
        <f t="shared" si="30"/>
        <v>164</v>
      </c>
      <c r="U48" s="24">
        <f t="shared" si="30"/>
        <v>131</v>
      </c>
      <c r="V48" s="25">
        <f t="shared" si="30"/>
        <v>183</v>
      </c>
      <c r="W48" s="25">
        <f t="shared" si="30"/>
        <v>161</v>
      </c>
      <c r="X48" s="25">
        <f t="shared" si="30"/>
        <v>295</v>
      </c>
      <c r="Y48" s="24">
        <f t="shared" si="30"/>
        <v>236</v>
      </c>
      <c r="Z48" s="25">
        <f t="shared" si="30"/>
        <v>288</v>
      </c>
      <c r="AA48" s="25">
        <f t="shared" si="30"/>
        <v>288</v>
      </c>
      <c r="AB48" s="25"/>
      <c r="AC48" s="25"/>
    </row>
    <row r="49" spans="1:29" ht="25.5" x14ac:dyDescent="0.2">
      <c r="A49" s="19" t="s">
        <v>98</v>
      </c>
      <c r="B49" s="32" t="s">
        <v>99</v>
      </c>
      <c r="C49" s="32"/>
      <c r="D49" s="19">
        <v>4.5999999999999996</v>
      </c>
      <c r="E49" s="19"/>
      <c r="F49" s="33"/>
      <c r="G49" s="21">
        <f t="shared" ref="G49" si="31">N49+P49+R49+T49+V49+X49+Z49+AB49</f>
        <v>546</v>
      </c>
      <c r="H49" s="19">
        <f t="shared" ref="H49" si="32">G49-I49</f>
        <v>182</v>
      </c>
      <c r="I49" s="19">
        <f t="shared" ref="I49:I51" si="33">O49+Q49+S49+U49+W49+Y49+AA49+AC49</f>
        <v>364</v>
      </c>
      <c r="J49" s="19">
        <v>200</v>
      </c>
      <c r="K49" s="19">
        <v>120</v>
      </c>
      <c r="L49" s="19">
        <v>44</v>
      </c>
      <c r="M49" s="34"/>
      <c r="N49" s="78"/>
      <c r="O49" s="19"/>
      <c r="P49" s="19"/>
      <c r="Q49" s="77"/>
      <c r="R49" s="21">
        <v>192</v>
      </c>
      <c r="S49" s="19">
        <v>124</v>
      </c>
      <c r="T49" s="19">
        <v>92</v>
      </c>
      <c r="U49" s="77">
        <v>59</v>
      </c>
      <c r="V49" s="75">
        <v>75</v>
      </c>
      <c r="W49" s="19">
        <v>53</v>
      </c>
      <c r="X49" s="19">
        <v>187</v>
      </c>
      <c r="Y49" s="77">
        <v>128</v>
      </c>
      <c r="Z49" s="21"/>
      <c r="AA49" s="19"/>
      <c r="AB49" s="19"/>
      <c r="AC49" s="19"/>
    </row>
    <row r="50" spans="1:29" x14ac:dyDescent="0.2">
      <c r="A50" s="19" t="s">
        <v>277</v>
      </c>
      <c r="B50" s="32" t="s">
        <v>93</v>
      </c>
      <c r="C50" s="32"/>
      <c r="D50" s="19"/>
      <c r="E50" s="19"/>
      <c r="F50" s="33">
        <v>6</v>
      </c>
      <c r="G50" s="50">
        <f>I50+H50</f>
        <v>288</v>
      </c>
      <c r="H50" s="51">
        <v>0</v>
      </c>
      <c r="I50" s="51">
        <f t="shared" si="33"/>
        <v>288</v>
      </c>
      <c r="J50" s="19"/>
      <c r="K50" s="19">
        <f>O50+Q50+S50+U50+W50+Y50+AA50+AC50</f>
        <v>288</v>
      </c>
      <c r="L50" s="52"/>
      <c r="M50" s="34"/>
      <c r="N50" s="46"/>
      <c r="O50" s="19"/>
      <c r="P50" s="37"/>
      <c r="Q50" s="77"/>
      <c r="R50" s="18"/>
      <c r="S50" s="19"/>
      <c r="T50" s="37">
        <v>72</v>
      </c>
      <c r="U50" s="77">
        <v>72</v>
      </c>
      <c r="V50" s="18">
        <v>108</v>
      </c>
      <c r="W50" s="19">
        <v>108</v>
      </c>
      <c r="X50" s="37">
        <v>108</v>
      </c>
      <c r="Y50" s="77">
        <v>108</v>
      </c>
      <c r="Z50" s="18"/>
      <c r="AA50" s="19"/>
      <c r="AB50" s="37"/>
      <c r="AC50" s="19"/>
    </row>
    <row r="51" spans="1:29" x14ac:dyDescent="0.2">
      <c r="A51" s="19" t="s">
        <v>278</v>
      </c>
      <c r="B51" s="32" t="s">
        <v>95</v>
      </c>
      <c r="C51" s="32"/>
      <c r="D51" s="19"/>
      <c r="E51" s="19"/>
      <c r="F51" s="33">
        <v>7</v>
      </c>
      <c r="G51" s="50">
        <f>I51+H51</f>
        <v>288</v>
      </c>
      <c r="H51" s="51">
        <v>0</v>
      </c>
      <c r="I51" s="51">
        <f t="shared" si="33"/>
        <v>288</v>
      </c>
      <c r="J51" s="19"/>
      <c r="K51" s="19">
        <f>O51+Q51+S51+U51+W51+Y51+AA51+AC51</f>
        <v>288</v>
      </c>
      <c r="L51" s="52"/>
      <c r="M51" s="34"/>
      <c r="N51" s="46"/>
      <c r="O51" s="19"/>
      <c r="P51" s="37"/>
      <c r="Q51" s="77"/>
      <c r="R51" s="18"/>
      <c r="S51" s="19"/>
      <c r="T51" s="37"/>
      <c r="U51" s="77"/>
      <c r="V51" s="18"/>
      <c r="W51" s="19"/>
      <c r="X51" s="37"/>
      <c r="Y51" s="77"/>
      <c r="Z51" s="18">
        <v>288</v>
      </c>
      <c r="AA51" s="19">
        <v>288</v>
      </c>
      <c r="AB51" s="37"/>
      <c r="AC51" s="19"/>
    </row>
    <row r="52" spans="1:29" x14ac:dyDescent="0.2">
      <c r="A52" s="76" t="s">
        <v>288</v>
      </c>
      <c r="B52" s="47" t="s">
        <v>287</v>
      </c>
      <c r="C52" s="37">
        <v>7</v>
      </c>
      <c r="D52" s="76"/>
      <c r="E52" s="76"/>
      <c r="F52" s="33"/>
      <c r="G52" s="50"/>
      <c r="H52" s="50"/>
      <c r="I52" s="50"/>
      <c r="J52" s="75"/>
      <c r="K52" s="75"/>
      <c r="L52" s="79"/>
      <c r="M52" s="74"/>
      <c r="N52" s="46"/>
      <c r="O52" s="75"/>
      <c r="P52" s="18"/>
      <c r="Q52" s="77"/>
      <c r="R52" s="18"/>
      <c r="S52" s="75"/>
      <c r="T52" s="18"/>
      <c r="U52" s="77"/>
      <c r="V52" s="18"/>
      <c r="W52" s="75"/>
      <c r="X52" s="18"/>
      <c r="Y52" s="77"/>
      <c r="Z52" s="18"/>
      <c r="AA52" s="75"/>
      <c r="AB52" s="18"/>
      <c r="AC52" s="75"/>
    </row>
    <row r="53" spans="1:29" s="26" customFormat="1" ht="51" x14ac:dyDescent="0.2">
      <c r="A53" s="23" t="s">
        <v>102</v>
      </c>
      <c r="B53" s="48" t="s">
        <v>103</v>
      </c>
      <c r="C53" s="71">
        <v>1</v>
      </c>
      <c r="D53" s="23">
        <f>COUNT(D54:D56)</f>
        <v>1</v>
      </c>
      <c r="E53" s="23">
        <v>2</v>
      </c>
      <c r="F53" s="49">
        <f t="shared" ref="F53" si="34">COUNT(F54:F56)</f>
        <v>2</v>
      </c>
      <c r="G53" s="25">
        <f>SUM(G54:G56)</f>
        <v>978</v>
      </c>
      <c r="H53" s="25">
        <f t="shared" ref="H53:AC53" si="35">SUM(H54:H56)</f>
        <v>182</v>
      </c>
      <c r="I53" s="25">
        <f t="shared" si="35"/>
        <v>796</v>
      </c>
      <c r="J53" s="25">
        <f t="shared" si="35"/>
        <v>192</v>
      </c>
      <c r="K53" s="25">
        <f t="shared" si="35"/>
        <v>604</v>
      </c>
      <c r="L53" s="25"/>
      <c r="M53" s="60"/>
      <c r="N53" s="22"/>
      <c r="O53" s="25"/>
      <c r="P53" s="25"/>
      <c r="Q53" s="24"/>
      <c r="R53" s="25"/>
      <c r="S53" s="25"/>
      <c r="T53" s="25">
        <f t="shared" si="35"/>
        <v>154</v>
      </c>
      <c r="U53" s="24">
        <f t="shared" si="35"/>
        <v>102</v>
      </c>
      <c r="V53" s="25">
        <f t="shared" si="35"/>
        <v>152</v>
      </c>
      <c r="W53" s="25">
        <f t="shared" si="35"/>
        <v>114</v>
      </c>
      <c r="X53" s="25">
        <f t="shared" si="35"/>
        <v>402</v>
      </c>
      <c r="Y53" s="24">
        <f t="shared" si="35"/>
        <v>316</v>
      </c>
      <c r="Z53" s="25">
        <f t="shared" si="35"/>
        <v>270</v>
      </c>
      <c r="AA53" s="25">
        <f t="shared" si="35"/>
        <v>264</v>
      </c>
      <c r="AB53" s="25"/>
      <c r="AC53" s="25"/>
    </row>
    <row r="54" spans="1:29" ht="51" x14ac:dyDescent="0.2">
      <c r="A54" s="19" t="s">
        <v>105</v>
      </c>
      <c r="B54" s="32" t="s">
        <v>106</v>
      </c>
      <c r="C54" s="32"/>
      <c r="D54" s="19">
        <v>7</v>
      </c>
      <c r="E54" s="19">
        <v>4.5999999999999996</v>
      </c>
      <c r="F54" s="33"/>
      <c r="G54" s="21">
        <f t="shared" ref="G54" si="36">N54+P54+R54+T54+V54+X54+Z54+AB54</f>
        <v>546</v>
      </c>
      <c r="H54" s="19">
        <f t="shared" ref="H54" si="37">G54-I54</f>
        <v>182</v>
      </c>
      <c r="I54" s="19">
        <f t="shared" ref="I54:I55" si="38">O54+Q54+S54+U54+W54+Y54+AA54+AC54</f>
        <v>364</v>
      </c>
      <c r="J54" s="19">
        <v>192</v>
      </c>
      <c r="K54" s="19">
        <v>172</v>
      </c>
      <c r="L54" s="19"/>
      <c r="M54" s="34"/>
      <c r="N54" s="35"/>
      <c r="O54" s="19"/>
      <c r="P54" s="19"/>
      <c r="Q54" s="20"/>
      <c r="R54" s="21"/>
      <c r="S54" s="19"/>
      <c r="T54" s="19">
        <v>154</v>
      </c>
      <c r="U54" s="19">
        <v>102</v>
      </c>
      <c r="V54" s="35">
        <v>116</v>
      </c>
      <c r="W54" s="19">
        <v>78</v>
      </c>
      <c r="X54" s="19">
        <v>258</v>
      </c>
      <c r="Y54" s="77">
        <v>172</v>
      </c>
      <c r="Z54" s="21">
        <v>18</v>
      </c>
      <c r="AA54" s="19">
        <v>12</v>
      </c>
      <c r="AB54" s="19"/>
      <c r="AC54" s="19"/>
    </row>
    <row r="55" spans="1:29" x14ac:dyDescent="0.2">
      <c r="A55" s="19" t="s">
        <v>273</v>
      </c>
      <c r="B55" s="32" t="s">
        <v>93</v>
      </c>
      <c r="C55" s="32"/>
      <c r="D55" s="19"/>
      <c r="E55" s="19"/>
      <c r="F55" s="33">
        <v>6</v>
      </c>
      <c r="G55" s="50">
        <f>I55+H55</f>
        <v>108</v>
      </c>
      <c r="H55" s="51">
        <v>0</v>
      </c>
      <c r="I55" s="51">
        <f t="shared" si="38"/>
        <v>108</v>
      </c>
      <c r="J55" s="19"/>
      <c r="K55" s="19">
        <f>O55+Q55+S55+U55+W55+Y55+AA55+AC55</f>
        <v>108</v>
      </c>
      <c r="L55" s="52"/>
      <c r="M55" s="34"/>
      <c r="N55" s="38"/>
      <c r="O55" s="19"/>
      <c r="P55" s="37"/>
      <c r="Q55" s="20"/>
      <c r="R55" s="18"/>
      <c r="S55" s="19"/>
      <c r="T55" s="37"/>
      <c r="U55" s="19"/>
      <c r="V55" s="38">
        <v>36</v>
      </c>
      <c r="W55" s="19">
        <v>36</v>
      </c>
      <c r="X55" s="37">
        <v>72</v>
      </c>
      <c r="Y55" s="20">
        <v>72</v>
      </c>
      <c r="Z55" s="18"/>
      <c r="AA55" s="19"/>
      <c r="AB55" s="37"/>
      <c r="AC55" s="19"/>
    </row>
    <row r="56" spans="1:29" x14ac:dyDescent="0.2">
      <c r="A56" s="19" t="s">
        <v>274</v>
      </c>
      <c r="B56" s="47" t="s">
        <v>95</v>
      </c>
      <c r="C56" s="47"/>
      <c r="D56" s="19"/>
      <c r="E56" s="19"/>
      <c r="F56" s="33">
        <v>7</v>
      </c>
      <c r="G56" s="50">
        <f>I56+H56</f>
        <v>324</v>
      </c>
      <c r="H56" s="51">
        <v>0</v>
      </c>
      <c r="I56" s="51">
        <f t="shared" ref="I56" si="39">O56+Q56+S56+U56+W56+Y56+AA56+AC56</f>
        <v>324</v>
      </c>
      <c r="J56" s="19"/>
      <c r="K56" s="19">
        <f>O56+Q56+S56+U56+W56+Y56+AA56+AC56</f>
        <v>324</v>
      </c>
      <c r="L56" s="52"/>
      <c r="M56" s="40"/>
      <c r="N56" s="46"/>
      <c r="O56" s="21"/>
      <c r="P56" s="18"/>
      <c r="Q56" s="20"/>
      <c r="R56" s="18"/>
      <c r="S56" s="21"/>
      <c r="T56" s="18"/>
      <c r="U56" s="20"/>
      <c r="V56" s="18"/>
      <c r="W56" s="21"/>
      <c r="X56" s="18">
        <v>72</v>
      </c>
      <c r="Y56" s="20">
        <v>72</v>
      </c>
      <c r="Z56" s="18">
        <v>252</v>
      </c>
      <c r="AA56" s="21">
        <v>252</v>
      </c>
      <c r="AB56" s="18"/>
      <c r="AC56" s="21"/>
    </row>
    <row r="57" spans="1:29" x14ac:dyDescent="0.2">
      <c r="A57" s="76" t="s">
        <v>289</v>
      </c>
      <c r="B57" s="47" t="s">
        <v>287</v>
      </c>
      <c r="C57" s="37">
        <v>7</v>
      </c>
      <c r="D57" s="76"/>
      <c r="E57" s="76"/>
      <c r="F57" s="33"/>
      <c r="G57" s="50"/>
      <c r="H57" s="50"/>
      <c r="I57" s="50"/>
      <c r="J57" s="75"/>
      <c r="K57" s="75"/>
      <c r="L57" s="79"/>
      <c r="M57" s="74"/>
      <c r="N57" s="46"/>
      <c r="O57" s="75"/>
      <c r="P57" s="18"/>
      <c r="Q57" s="77"/>
      <c r="R57" s="18"/>
      <c r="S57" s="75"/>
      <c r="T57" s="18"/>
      <c r="U57" s="77"/>
      <c r="V57" s="18"/>
      <c r="W57" s="75"/>
      <c r="X57" s="18"/>
      <c r="Y57" s="77"/>
      <c r="Z57" s="18"/>
      <c r="AA57" s="75"/>
      <c r="AB57" s="18"/>
      <c r="AC57" s="75"/>
    </row>
    <row r="58" spans="1:29" s="31" customFormat="1" x14ac:dyDescent="0.2">
      <c r="A58" s="27" t="s">
        <v>111</v>
      </c>
      <c r="B58" s="28" t="s">
        <v>112</v>
      </c>
      <c r="C58" s="29"/>
      <c r="D58" s="29"/>
      <c r="E58" s="29">
        <v>3</v>
      </c>
      <c r="F58" s="53">
        <f t="shared" ref="D58:F58" si="40">COUNT(F59)</f>
        <v>1</v>
      </c>
      <c r="G58" s="30">
        <f>G59</f>
        <v>160</v>
      </c>
      <c r="H58" s="30">
        <f t="shared" ref="H58:AC58" si="41">H59</f>
        <v>80</v>
      </c>
      <c r="I58" s="44">
        <f t="shared" si="41"/>
        <v>80</v>
      </c>
      <c r="J58" s="30"/>
      <c r="K58" s="30">
        <f t="shared" si="41"/>
        <v>80</v>
      </c>
      <c r="L58" s="30"/>
      <c r="M58" s="54"/>
      <c r="N58" s="43"/>
      <c r="O58" s="30"/>
      <c r="P58" s="30"/>
      <c r="Q58" s="45"/>
      <c r="R58" s="30"/>
      <c r="S58" s="30"/>
      <c r="T58" s="30">
        <f t="shared" si="41"/>
        <v>40</v>
      </c>
      <c r="U58" s="45">
        <f t="shared" si="41"/>
        <v>20</v>
      </c>
      <c r="V58" s="30">
        <f t="shared" si="41"/>
        <v>48</v>
      </c>
      <c r="W58" s="30">
        <f t="shared" si="41"/>
        <v>24</v>
      </c>
      <c r="X58" s="30">
        <f t="shared" si="41"/>
        <v>64</v>
      </c>
      <c r="Y58" s="45">
        <f t="shared" si="41"/>
        <v>32</v>
      </c>
      <c r="Z58" s="30">
        <f t="shared" si="41"/>
        <v>8</v>
      </c>
      <c r="AA58" s="30">
        <f t="shared" si="41"/>
        <v>4</v>
      </c>
      <c r="AB58" s="30"/>
      <c r="AC58" s="30"/>
    </row>
    <row r="59" spans="1:29" x14ac:dyDescent="0.2">
      <c r="A59" s="19" t="s">
        <v>269</v>
      </c>
      <c r="B59" s="47" t="s">
        <v>3</v>
      </c>
      <c r="C59" s="47"/>
      <c r="D59" s="19"/>
      <c r="E59" s="19" t="s">
        <v>270</v>
      </c>
      <c r="F59" s="33">
        <v>7</v>
      </c>
      <c r="G59" s="21">
        <f>N59+P59+R59+T59+V59+X59+Z59+AB59</f>
        <v>160</v>
      </c>
      <c r="H59" s="19">
        <f>G59-I59</f>
        <v>80</v>
      </c>
      <c r="I59" s="19">
        <f t="shared" ref="I59" si="42">O59+Q59+S59+U59+W59+Y59+AA59+AC59</f>
        <v>80</v>
      </c>
      <c r="J59" s="19"/>
      <c r="K59" s="19">
        <v>80</v>
      </c>
      <c r="L59" s="19"/>
      <c r="M59" s="39"/>
      <c r="N59" s="35"/>
      <c r="O59" s="19"/>
      <c r="P59" s="19"/>
      <c r="Q59" s="20"/>
      <c r="R59" s="21"/>
      <c r="S59" s="19"/>
      <c r="T59" s="19">
        <v>40</v>
      </c>
      <c r="U59" s="20">
        <v>20</v>
      </c>
      <c r="V59" s="21">
        <v>48</v>
      </c>
      <c r="W59" s="19">
        <v>24</v>
      </c>
      <c r="X59" s="19">
        <v>64</v>
      </c>
      <c r="Y59" s="20">
        <v>32</v>
      </c>
      <c r="Z59" s="21">
        <v>8</v>
      </c>
      <c r="AA59" s="19">
        <v>4</v>
      </c>
      <c r="AB59" s="19"/>
      <c r="AC59" s="19"/>
    </row>
    <row r="60" spans="1:29" s="31" customFormat="1" ht="27.75" customHeight="1" x14ac:dyDescent="0.2">
      <c r="A60" s="108" t="s">
        <v>279</v>
      </c>
      <c r="B60" s="109"/>
      <c r="C60" s="29">
        <f>C8+C24</f>
        <v>3</v>
      </c>
      <c r="D60" s="29">
        <f t="shared" ref="D60:AC60" si="43">D8+D24</f>
        <v>12</v>
      </c>
      <c r="E60" s="29">
        <f t="shared" si="43"/>
        <v>19</v>
      </c>
      <c r="F60" s="53">
        <f>F8+F24</f>
        <v>18</v>
      </c>
      <c r="G60" s="57">
        <f>G8+G24</f>
        <v>6560</v>
      </c>
      <c r="H60" s="29">
        <f t="shared" si="43"/>
        <v>1700</v>
      </c>
      <c r="I60" s="29">
        <f t="shared" si="43"/>
        <v>4860</v>
      </c>
      <c r="J60" s="29"/>
      <c r="K60" s="29">
        <f t="shared" si="43"/>
        <v>2570</v>
      </c>
      <c r="L60" s="29">
        <f t="shared" si="43"/>
        <v>180</v>
      </c>
      <c r="M60" s="55">
        <f t="shared" si="43"/>
        <v>0</v>
      </c>
      <c r="N60" s="56">
        <f t="shared" si="43"/>
        <v>897</v>
      </c>
      <c r="O60" s="29">
        <f t="shared" si="43"/>
        <v>612</v>
      </c>
      <c r="P60" s="29">
        <f t="shared" si="43"/>
        <v>1224</v>
      </c>
      <c r="Q60" s="58">
        <f t="shared" si="43"/>
        <v>828</v>
      </c>
      <c r="R60" s="57">
        <f t="shared" si="43"/>
        <v>825</v>
      </c>
      <c r="S60" s="29">
        <f t="shared" si="43"/>
        <v>576</v>
      </c>
      <c r="T60" s="29">
        <f t="shared" si="43"/>
        <v>1060</v>
      </c>
      <c r="U60" s="58">
        <f t="shared" si="43"/>
        <v>828</v>
      </c>
      <c r="V60" s="57">
        <f t="shared" si="43"/>
        <v>791</v>
      </c>
      <c r="W60" s="29">
        <f t="shared" si="43"/>
        <v>576</v>
      </c>
      <c r="X60" s="29">
        <f t="shared" si="43"/>
        <v>1115</v>
      </c>
      <c r="Y60" s="58">
        <f t="shared" si="43"/>
        <v>828</v>
      </c>
      <c r="Z60" s="57">
        <f t="shared" si="43"/>
        <v>648</v>
      </c>
      <c r="AA60" s="29">
        <f t="shared" si="43"/>
        <v>612</v>
      </c>
      <c r="AB60" s="29"/>
      <c r="AC60" s="29"/>
    </row>
    <row r="61" spans="1:29" ht="25.5" x14ac:dyDescent="0.2">
      <c r="A61" s="64" t="s">
        <v>280</v>
      </c>
      <c r="B61" s="65" t="s">
        <v>250</v>
      </c>
      <c r="C61" s="65"/>
      <c r="D61" s="64"/>
      <c r="E61" s="64"/>
      <c r="F61" s="66"/>
      <c r="G61" s="67"/>
      <c r="H61" s="68"/>
      <c r="I61" s="68"/>
      <c r="J61" s="68"/>
      <c r="K61" s="68"/>
      <c r="L61" s="69"/>
      <c r="M61" s="39"/>
      <c r="N61" s="41"/>
      <c r="O61" s="19"/>
      <c r="P61" s="42"/>
      <c r="Q61" s="20"/>
      <c r="R61" s="40"/>
      <c r="S61" s="19"/>
      <c r="T61" s="42"/>
      <c r="U61" s="20"/>
      <c r="V61" s="35"/>
      <c r="W61" s="21"/>
      <c r="X61" s="42"/>
      <c r="Y61" s="20"/>
      <c r="Z61" s="40"/>
      <c r="AA61" s="19"/>
      <c r="AB61" s="42"/>
      <c r="AC61" s="19">
        <v>36</v>
      </c>
    </row>
    <row r="62" spans="1:29" ht="12.75" customHeight="1" x14ac:dyDescent="0.2">
      <c r="A62" s="104" t="s">
        <v>281</v>
      </c>
      <c r="B62" s="104"/>
      <c r="C62" s="104"/>
      <c r="D62" s="104"/>
      <c r="E62" s="104"/>
      <c r="F62" s="105"/>
      <c r="G62" s="130" t="s">
        <v>133</v>
      </c>
      <c r="H62" s="106" t="s">
        <v>259</v>
      </c>
      <c r="I62" s="106"/>
      <c r="J62" s="106"/>
      <c r="K62" s="106"/>
      <c r="L62" s="106"/>
      <c r="M62" s="61"/>
      <c r="N62" s="131">
        <f>O8+O25+O44+O49+O54</f>
        <v>612</v>
      </c>
      <c r="O62" s="132"/>
      <c r="P62" s="133">
        <f t="shared" ref="P62" si="44">Q8+Q25+Q44+Q49+Q54</f>
        <v>828</v>
      </c>
      <c r="Q62" s="132"/>
      <c r="R62" s="131">
        <f>S8+S25+S44+S49+S54</f>
        <v>504</v>
      </c>
      <c r="S62" s="132"/>
      <c r="T62" s="133">
        <v>486</v>
      </c>
      <c r="U62" s="132"/>
      <c r="V62" s="131">
        <v>432</v>
      </c>
      <c r="W62" s="132"/>
      <c r="X62" s="133">
        <v>576</v>
      </c>
      <c r="Y62" s="132"/>
      <c r="Z62" s="131">
        <v>72</v>
      </c>
      <c r="AA62" s="132"/>
      <c r="AB62" s="133"/>
      <c r="AC62" s="132"/>
    </row>
    <row r="63" spans="1:29" x14ac:dyDescent="0.2">
      <c r="A63" s="104"/>
      <c r="B63" s="104"/>
      <c r="C63" s="104"/>
      <c r="D63" s="104"/>
      <c r="E63" s="104"/>
      <c r="F63" s="105"/>
      <c r="G63" s="130"/>
      <c r="H63" s="106" t="s">
        <v>260</v>
      </c>
      <c r="I63" s="106"/>
      <c r="J63" s="106"/>
      <c r="K63" s="106"/>
      <c r="L63" s="106"/>
      <c r="M63" s="61"/>
      <c r="N63" s="131"/>
      <c r="O63" s="132"/>
      <c r="P63" s="133"/>
      <c r="Q63" s="132"/>
      <c r="R63" s="131">
        <f t="shared" ref="R63" si="45">S45+S50+S55</f>
        <v>72</v>
      </c>
      <c r="S63" s="132"/>
      <c r="T63" s="133">
        <f t="shared" ref="T63" si="46">U45+U50+U55</f>
        <v>180</v>
      </c>
      <c r="U63" s="132"/>
      <c r="V63" s="131">
        <f t="shared" ref="V63" si="47">W45+W50+W55</f>
        <v>144</v>
      </c>
      <c r="W63" s="132"/>
      <c r="X63" s="133">
        <f t="shared" ref="X63" si="48">Y45+Y50+Y55</f>
        <v>180</v>
      </c>
      <c r="Y63" s="132"/>
      <c r="Z63" s="131"/>
      <c r="AA63" s="132"/>
      <c r="AB63" s="133"/>
      <c r="AC63" s="132"/>
    </row>
    <row r="64" spans="1:29" x14ac:dyDescent="0.2">
      <c r="A64" s="104"/>
      <c r="B64" s="104"/>
      <c r="C64" s="104"/>
      <c r="D64" s="104"/>
      <c r="E64" s="104"/>
      <c r="F64" s="105"/>
      <c r="G64" s="130"/>
      <c r="H64" s="106" t="s">
        <v>261</v>
      </c>
      <c r="I64" s="106"/>
      <c r="J64" s="106"/>
      <c r="K64" s="106"/>
      <c r="L64" s="106"/>
      <c r="M64" s="62"/>
      <c r="N64" s="131"/>
      <c r="O64" s="132"/>
      <c r="P64" s="133"/>
      <c r="Q64" s="132"/>
      <c r="R64" s="131"/>
      <c r="S64" s="132"/>
      <c r="T64" s="133">
        <f t="shared" ref="T64" si="49">U46+U51+U56</f>
        <v>180</v>
      </c>
      <c r="U64" s="132"/>
      <c r="V64" s="131"/>
      <c r="W64" s="132"/>
      <c r="X64" s="133">
        <f t="shared" ref="X64" si="50">Y46+Y51+Y56</f>
        <v>72</v>
      </c>
      <c r="Y64" s="132"/>
      <c r="Z64" s="131">
        <f t="shared" ref="Z64" si="51">AA46+AA51+AA56</f>
        <v>540</v>
      </c>
      <c r="AA64" s="132"/>
      <c r="AB64" s="133"/>
      <c r="AC64" s="132"/>
    </row>
    <row r="65" spans="1:29" x14ac:dyDescent="0.2">
      <c r="A65" s="104"/>
      <c r="B65" s="104"/>
      <c r="C65" s="104"/>
      <c r="D65" s="104"/>
      <c r="E65" s="104"/>
      <c r="F65" s="105"/>
      <c r="G65" s="130"/>
      <c r="H65" s="106" t="s">
        <v>262</v>
      </c>
      <c r="I65" s="106"/>
      <c r="J65" s="106"/>
      <c r="K65" s="106"/>
      <c r="L65" s="106"/>
      <c r="M65" s="63"/>
      <c r="N65" s="134"/>
      <c r="O65" s="135"/>
      <c r="P65" s="132"/>
      <c r="Q65" s="135"/>
      <c r="R65" s="131"/>
      <c r="S65" s="132"/>
      <c r="T65" s="133">
        <v>1</v>
      </c>
      <c r="U65" s="144"/>
      <c r="V65" s="131"/>
      <c r="W65" s="132"/>
      <c r="X65" s="133"/>
      <c r="Y65" s="144"/>
      <c r="Z65" s="131">
        <v>2</v>
      </c>
      <c r="AA65" s="132"/>
      <c r="AB65" s="143"/>
      <c r="AC65" s="132"/>
    </row>
    <row r="66" spans="1:29" x14ac:dyDescent="0.2">
      <c r="A66" s="104"/>
      <c r="B66" s="104"/>
      <c r="C66" s="104"/>
      <c r="D66" s="104"/>
      <c r="E66" s="104"/>
      <c r="F66" s="105"/>
      <c r="G66" s="130"/>
      <c r="H66" s="106" t="s">
        <v>263</v>
      </c>
      <c r="I66" s="106"/>
      <c r="J66" s="106"/>
      <c r="K66" s="106"/>
      <c r="L66" s="106"/>
      <c r="M66" s="61"/>
      <c r="N66" s="134">
        <v>2</v>
      </c>
      <c r="O66" s="135"/>
      <c r="P66" s="132">
        <v>2</v>
      </c>
      <c r="Q66" s="135"/>
      <c r="R66" s="131"/>
      <c r="S66" s="132"/>
      <c r="T66" s="133">
        <v>4</v>
      </c>
      <c r="U66" s="144"/>
      <c r="V66" s="131"/>
      <c r="W66" s="132"/>
      <c r="X66" s="133">
        <v>2</v>
      </c>
      <c r="Y66" s="144"/>
      <c r="Z66" s="131">
        <v>2</v>
      </c>
      <c r="AA66" s="132"/>
      <c r="AB66" s="143"/>
      <c r="AC66" s="132"/>
    </row>
    <row r="67" spans="1:29" x14ac:dyDescent="0.2">
      <c r="A67" s="104"/>
      <c r="B67" s="104"/>
      <c r="C67" s="104"/>
      <c r="D67" s="104"/>
      <c r="E67" s="104"/>
      <c r="F67" s="105"/>
      <c r="G67" s="130"/>
      <c r="H67" s="106" t="s">
        <v>264</v>
      </c>
      <c r="I67" s="106"/>
      <c r="J67" s="106"/>
      <c r="K67" s="106"/>
      <c r="L67" s="106"/>
      <c r="M67" s="62"/>
      <c r="N67" s="134">
        <v>1</v>
      </c>
      <c r="O67" s="135"/>
      <c r="P67" s="135">
        <v>1</v>
      </c>
      <c r="Q67" s="136"/>
      <c r="R67" s="132">
        <v>2</v>
      </c>
      <c r="S67" s="135"/>
      <c r="T67" s="135">
        <v>6</v>
      </c>
      <c r="U67" s="136"/>
      <c r="V67" s="132">
        <v>1</v>
      </c>
      <c r="W67" s="135"/>
      <c r="X67" s="135">
        <v>3</v>
      </c>
      <c r="Y67" s="136"/>
      <c r="Z67" s="134">
        <v>4</v>
      </c>
      <c r="AA67" s="135"/>
      <c r="AB67" s="135"/>
      <c r="AC67" s="135"/>
    </row>
    <row r="68" spans="1:29" x14ac:dyDescent="0.2">
      <c r="A68" s="104"/>
      <c r="B68" s="104"/>
      <c r="C68" s="104"/>
      <c r="D68" s="104"/>
      <c r="E68" s="104"/>
      <c r="F68" s="105"/>
      <c r="G68" s="130"/>
      <c r="H68" s="106" t="s">
        <v>265</v>
      </c>
      <c r="I68" s="106"/>
      <c r="J68" s="106"/>
      <c r="K68" s="106"/>
      <c r="L68" s="106"/>
      <c r="M68" s="63"/>
      <c r="N68" s="134">
        <v>4</v>
      </c>
      <c r="O68" s="135"/>
      <c r="P68" s="135">
        <v>3</v>
      </c>
      <c r="Q68" s="136"/>
      <c r="R68" s="132">
        <v>2</v>
      </c>
      <c r="S68" s="135"/>
      <c r="T68" s="135">
        <v>2</v>
      </c>
      <c r="U68" s="136"/>
      <c r="V68" s="132">
        <v>4</v>
      </c>
      <c r="W68" s="135"/>
      <c r="X68" s="135">
        <v>4</v>
      </c>
      <c r="Y68" s="136"/>
      <c r="Z68" s="132"/>
      <c r="AA68" s="135"/>
      <c r="AB68" s="135"/>
      <c r="AC68" s="135"/>
    </row>
    <row r="69" spans="1:29" x14ac:dyDescent="0.2">
      <c r="G69" s="70"/>
      <c r="H69" s="70"/>
      <c r="I69" s="70"/>
      <c r="J69" s="70"/>
      <c r="K69" s="70"/>
      <c r="L69" s="70"/>
    </row>
    <row r="70" spans="1:29" x14ac:dyDescent="0.2">
      <c r="A70" s="26" t="s">
        <v>283</v>
      </c>
      <c r="C70" s="59"/>
      <c r="D70" s="59"/>
    </row>
  </sheetData>
  <mergeCells count="127">
    <mergeCell ref="V65:W65"/>
    <mergeCell ref="X65:Y65"/>
    <mergeCell ref="Z67:AA67"/>
    <mergeCell ref="AB67:AC67"/>
    <mergeCell ref="N67:O67"/>
    <mergeCell ref="P67:Q67"/>
    <mergeCell ref="R67:S67"/>
    <mergeCell ref="AB63:AC63"/>
    <mergeCell ref="N62:O62"/>
    <mergeCell ref="P62:Q62"/>
    <mergeCell ref="R62:S62"/>
    <mergeCell ref="T62:U62"/>
    <mergeCell ref="V62:W62"/>
    <mergeCell ref="X62:Y62"/>
    <mergeCell ref="X68:Y68"/>
    <mergeCell ref="Z68:AA68"/>
    <mergeCell ref="AB68:AC68"/>
    <mergeCell ref="Z65:AA65"/>
    <mergeCell ref="AB65:AC65"/>
    <mergeCell ref="N66:O66"/>
    <mergeCell ref="P66:Q66"/>
    <mergeCell ref="R66:S66"/>
    <mergeCell ref="T66:U66"/>
    <mergeCell ref="V66:W66"/>
    <mergeCell ref="X66:Y66"/>
    <mergeCell ref="Z66:AA66"/>
    <mergeCell ref="AB66:AC66"/>
    <mergeCell ref="N65:O65"/>
    <mergeCell ref="P65:Q65"/>
    <mergeCell ref="R65:S65"/>
    <mergeCell ref="T65:U65"/>
    <mergeCell ref="X67:Y67"/>
    <mergeCell ref="Z64:AA64"/>
    <mergeCell ref="AB64:AC64"/>
    <mergeCell ref="N64:O64"/>
    <mergeCell ref="P64:Q64"/>
    <mergeCell ref="J4:M4"/>
    <mergeCell ref="N4:O4"/>
    <mergeCell ref="P4:Q4"/>
    <mergeCell ref="R4:S4"/>
    <mergeCell ref="T4:U4"/>
    <mergeCell ref="V4:W4"/>
    <mergeCell ref="P5:P6"/>
    <mergeCell ref="S5:S6"/>
    <mergeCell ref="B7:L7"/>
    <mergeCell ref="X64:Y64"/>
    <mergeCell ref="Z62:AA62"/>
    <mergeCell ref="AB62:AC62"/>
    <mergeCell ref="N63:O63"/>
    <mergeCell ref="P63:Q63"/>
    <mergeCell ref="R63:S63"/>
    <mergeCell ref="T63:U63"/>
    <mergeCell ref="V63:W63"/>
    <mergeCell ref="X63:Y63"/>
    <mergeCell ref="Z63:AA63"/>
    <mergeCell ref="C1:F2"/>
    <mergeCell ref="C3:C6"/>
    <mergeCell ref="G62:G68"/>
    <mergeCell ref="R64:S64"/>
    <mergeCell ref="T64:U64"/>
    <mergeCell ref="V64:W64"/>
    <mergeCell ref="N68:O68"/>
    <mergeCell ref="P68:Q68"/>
    <mergeCell ref="R68:S68"/>
    <mergeCell ref="T68:U68"/>
    <mergeCell ref="V68:W68"/>
    <mergeCell ref="T67:U67"/>
    <mergeCell ref="V67:W67"/>
    <mergeCell ref="A62:F62"/>
    <mergeCell ref="A63:F63"/>
    <mergeCell ref="A64:F64"/>
    <mergeCell ref="A65:F65"/>
    <mergeCell ref="A66:F66"/>
    <mergeCell ref="J5:J6"/>
    <mergeCell ref="K5:K6"/>
    <mergeCell ref="L5:L6"/>
    <mergeCell ref="M5:M6"/>
    <mergeCell ref="N5:N6"/>
    <mergeCell ref="O5:O6"/>
    <mergeCell ref="Z3:AA3"/>
    <mergeCell ref="AB3:AC3"/>
    <mergeCell ref="Z4:AA4"/>
    <mergeCell ref="AB4:AC4"/>
    <mergeCell ref="T5:T6"/>
    <mergeCell ref="U5:U6"/>
    <mergeCell ref="AB5:AB6"/>
    <mergeCell ref="AC5:AC6"/>
    <mergeCell ref="V5:V6"/>
    <mergeCell ref="W5:W6"/>
    <mergeCell ref="X5:X6"/>
    <mergeCell ref="Y5:Y6"/>
    <mergeCell ref="Z5:Z6"/>
    <mergeCell ref="AA5:AA6"/>
    <mergeCell ref="X3:Y3"/>
    <mergeCell ref="I4:I6"/>
    <mergeCell ref="A60:B60"/>
    <mergeCell ref="A1:A6"/>
    <mergeCell ref="B1:B6"/>
    <mergeCell ref="G1:M2"/>
    <mergeCell ref="N1:AC1"/>
    <mergeCell ref="D3:D6"/>
    <mergeCell ref="E3:E6"/>
    <mergeCell ref="F3:F6"/>
    <mergeCell ref="N2:Q2"/>
    <mergeCell ref="R2:U2"/>
    <mergeCell ref="V2:Y2"/>
    <mergeCell ref="Z2:AC2"/>
    <mergeCell ref="T3:U3"/>
    <mergeCell ref="V3:W3"/>
    <mergeCell ref="G3:G6"/>
    <mergeCell ref="H3:H6"/>
    <mergeCell ref="I3:M3"/>
    <mergeCell ref="N3:O3"/>
    <mergeCell ref="P3:Q3"/>
    <mergeCell ref="X4:Y4"/>
    <mergeCell ref="R3:S3"/>
    <mergeCell ref="Q5:Q6"/>
    <mergeCell ref="R5:R6"/>
    <mergeCell ref="A67:F67"/>
    <mergeCell ref="A68:F68"/>
    <mergeCell ref="H62:L62"/>
    <mergeCell ref="H63:L63"/>
    <mergeCell ref="H64:L64"/>
    <mergeCell ref="H65:L65"/>
    <mergeCell ref="H66:L66"/>
    <mergeCell ref="H67:L67"/>
    <mergeCell ref="H68:L68"/>
  </mergeCells>
  <pageMargins left="0" right="0" top="0" bottom="0" header="0" footer="0"/>
  <pageSetup paperSize="9" scale="61" fitToHeight="3" orientation="portrait" verticalDpi="0" r:id="rId1"/>
  <headerFooter alignWithMargins="0"/>
  <ignoredErrors>
    <ignoredError sqref="I5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"/>
  <sheetViews>
    <sheetView workbookViewId="0">
      <selection activeCell="N7" sqref="N7"/>
    </sheetView>
  </sheetViews>
  <sheetFormatPr defaultRowHeight="10.5" x14ac:dyDescent="0.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График</vt:lpstr>
      <vt:lpstr>План</vt:lpstr>
      <vt:lpstr>Start</vt:lpstr>
      <vt:lpstr>План!Заголовки_для_печати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lora</cp:lastModifiedBy>
  <cp:lastPrinted>2015-02-06T00:51:32Z</cp:lastPrinted>
  <dcterms:created xsi:type="dcterms:W3CDTF">2011-05-05T04:03:53Z</dcterms:created>
  <dcterms:modified xsi:type="dcterms:W3CDTF">2015-02-15T23:15:45Z</dcterms:modified>
</cp:coreProperties>
</file>