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График" sheetId="1" r:id="rId1"/>
    <sheet name="План" sheetId="2" r:id="rId2"/>
    <sheet name="Start" sheetId="3" state="hidden" r:id="rId3"/>
  </sheets>
  <definedNames>
    <definedName name="_xlnm.Print_Titles" localSheetId="1">'План'!$1:$6</definedName>
  </definedNames>
  <calcPr fullCalcOnLoad="1"/>
</workbook>
</file>

<file path=xl/sharedStrings.xml><?xml version="1.0" encoding="utf-8"?>
<sst xmlns="http://schemas.openxmlformats.org/spreadsheetml/2006/main" count="1101" uniqueCount="350">
  <si>
    <t>Базовые дисциплины</t>
  </si>
  <si>
    <t>3</t>
  </si>
  <si>
    <t>Физическая культура</t>
  </si>
  <si>
    <t>1</t>
  </si>
  <si>
    <t>Русский язык и литература</t>
  </si>
  <si>
    <t>2</t>
  </si>
  <si>
    <t>Иностранный язык</t>
  </si>
  <si>
    <t>История</t>
  </si>
  <si>
    <t>4</t>
  </si>
  <si>
    <t>ОБЖ</t>
  </si>
  <si>
    <t>5</t>
  </si>
  <si>
    <t>Химия</t>
  </si>
  <si>
    <t>6</t>
  </si>
  <si>
    <t>Обществознание (включая экономику и право)</t>
  </si>
  <si>
    <t>7</t>
  </si>
  <si>
    <t>Биология</t>
  </si>
  <si>
    <t>8</t>
  </si>
  <si>
    <t>География</t>
  </si>
  <si>
    <t>9</t>
  </si>
  <si>
    <t>Экология</t>
  </si>
  <si>
    <t>10</t>
  </si>
  <si>
    <t>Основы предпринимательской деятельности</t>
  </si>
  <si>
    <t>11</t>
  </si>
  <si>
    <t>12</t>
  </si>
  <si>
    <t>История Иркутской области</t>
  </si>
  <si>
    <t>13</t>
  </si>
  <si>
    <t>14</t>
  </si>
  <si>
    <t>Выполнение индивидуального проекта</t>
  </si>
  <si>
    <t>Профильные дисциплины</t>
  </si>
  <si>
    <t>15</t>
  </si>
  <si>
    <t>Математика: алгебра, начала математического анализа, геометрия</t>
  </si>
  <si>
    <t>16</t>
  </si>
  <si>
    <t>Информатика</t>
  </si>
  <si>
    <t>17</t>
  </si>
  <si>
    <t>Физика</t>
  </si>
  <si>
    <t>18</t>
  </si>
  <si>
    <t>Черчение</t>
  </si>
  <si>
    <t>ОП</t>
  </si>
  <si>
    <t>Общепрофессиональный цикл</t>
  </si>
  <si>
    <t>19</t>
  </si>
  <si>
    <t>20</t>
  </si>
  <si>
    <t>21</t>
  </si>
  <si>
    <t>22</t>
  </si>
  <si>
    <t>23</t>
  </si>
  <si>
    <t>24</t>
  </si>
  <si>
    <t>25</t>
  </si>
  <si>
    <t>Безопасность жизнедеятельности</t>
  </si>
  <si>
    <t>26</t>
  </si>
  <si>
    <t>ПМ</t>
  </si>
  <si>
    <t>Профессиональные модули</t>
  </si>
  <si>
    <t>27</t>
  </si>
  <si>
    <t>28</t>
  </si>
  <si>
    <t>29</t>
  </si>
  <si>
    <t>Учебная практика</t>
  </si>
  <si>
    <t>30</t>
  </si>
  <si>
    <t>Производственная практика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</si>
  <si>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</si>
  <si>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</si>
  <si>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</si>
  <si>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</si>
  <si>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</si>
  <si>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</si>
  <si>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</si>
  <si>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</si>
  <si>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</si>
  <si>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</si>
  <si>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</si>
  <si>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</si>
  <si>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</si>
  <si>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</si>
  <si>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</si>
  <si>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</si>
  <si>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</si>
  <si>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ФК.00</t>
  </si>
  <si>
    <t>ФИЗИЧЕСКАЯ КУЛЬТУРА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</si>
  <si>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</si>
  <si>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</si>
  <si>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</si>
  <si>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</si>
  <si>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</si>
  <si>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</si>
  <si>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</si>
  <si>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</si>
  <si>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</si>
  <si>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</si>
  <si>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</si>
  <si>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</si>
  <si>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</si>
  <si>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</si>
  <si>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</si>
  <si>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</si>
  <si>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</si>
  <si>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</si>
  <si>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</si>
  <si>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</si>
  <si>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</si>
  <si>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</si>
  <si>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</si>
  <si>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</si>
  <si>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</si>
  <si>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</si>
  <si>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</si>
  <si>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</si>
  <si>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Всего</t>
  </si>
  <si>
    <t>в том числе</t>
  </si>
  <si>
    <t>11  нед</t>
  </si>
  <si>
    <t xml:space="preserve">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</si>
  <si>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</si>
  <si>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</si>
  <si>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</si>
  <si>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</si>
  <si>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</si>
  <si>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</si>
  <si>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</si>
  <si>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</si>
  <si>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Обяз. часть</t>
  </si>
  <si>
    <t>Вар. часть</t>
  </si>
  <si>
    <t>48</t>
  </si>
  <si>
    <t>49</t>
  </si>
  <si>
    <t>50</t>
  </si>
  <si>
    <t>51</t>
  </si>
  <si>
    <t>52</t>
  </si>
  <si>
    <t>68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</si>
  <si>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</si>
  <si>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</si>
  <si>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</si>
  <si>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</si>
  <si>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</si>
  <si>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</si>
  <si>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</si>
  <si>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</si>
  <si>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</si>
  <si>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</si>
  <si>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</si>
  <si>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</si>
  <si>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</si>
  <si>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</si>
  <si>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</si>
  <si>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</si>
  <si>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</si>
  <si>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</si>
  <si>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</si>
  <si>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</si>
  <si>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</si>
  <si>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</si>
  <si>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</si>
  <si>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</si>
  <si>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</si>
  <si>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</si>
  <si>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</si>
  <si>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</si>
  <si>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</si>
  <si>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</si>
  <si>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</si>
  <si>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</si>
  <si>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</si>
  <si>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</si>
  <si>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</si>
  <si>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</si>
  <si>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112</t>
  </si>
  <si>
    <t>113</t>
  </si>
  <si>
    <t>Итого час/нед (с учетом консультаций в период обучения по циклам)</t>
  </si>
  <si>
    <t>ОБЩЕОБРАЗОВАТЕЛЬНЫЙ ЦИКЛ</t>
  </si>
  <si>
    <t>ПП</t>
  </si>
  <si>
    <t>ПРОФЕССИОНАЛЬНАЯ ПОДГОТОВКА</t>
  </si>
  <si>
    <t>576</t>
  </si>
  <si>
    <t>326</t>
  </si>
  <si>
    <t>П</t>
  </si>
  <si>
    <t>Профессиональный цикл</t>
  </si>
  <si>
    <t>218</t>
  </si>
  <si>
    <t>час</t>
  </si>
  <si>
    <t>нед</t>
  </si>
  <si>
    <t>Экзамен квалификационный</t>
  </si>
  <si>
    <t xml:space="preserve">Учебная и производственная практики </t>
  </si>
  <si>
    <t xml:space="preserve">5 </t>
  </si>
  <si>
    <t xml:space="preserve">18 </t>
  </si>
  <si>
    <t>Государственная итоговая аттестация</t>
  </si>
  <si>
    <t>Защита выпускной квалификационной работы</t>
  </si>
  <si>
    <t>2628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</si>
  <si>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</si>
  <si>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</si>
  <si>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</si>
  <si>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</si>
  <si>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</si>
  <si>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</si>
  <si>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</si>
  <si>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</si>
  <si>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</si>
  <si>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</si>
  <si>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</si>
  <si>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</si>
  <si>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</si>
  <si>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</si>
  <si>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</si>
  <si>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</si>
  <si>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</si>
  <si>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</si>
  <si>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</si>
  <si>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</si>
  <si>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</si>
  <si>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</si>
  <si>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</si>
  <si>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</si>
  <si>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</si>
  <si>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</si>
  <si>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</si>
  <si>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</si>
  <si>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</si>
  <si>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</si>
  <si>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</si>
  <si>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</si>
  <si>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</si>
  <si>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</si>
  <si>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</si>
  <si>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</si>
  <si>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</si>
  <si>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</si>
  <si>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</si>
  <si>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</si>
  <si>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</si>
  <si>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</si>
  <si>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</si>
  <si>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</si>
  <si>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</si>
  <si>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</si>
  <si>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</si>
  <si>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</si>
  <si>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</si>
  <si>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</si>
  <si>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</si>
  <si>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</si>
  <si>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</si>
  <si>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</si>
  <si>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</si>
  <si>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</si>
  <si>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</si>
  <si>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</si>
  <si>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</si>
  <si>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</si>
  <si>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У</t>
  </si>
  <si>
    <t>К</t>
  </si>
  <si>
    <t>А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</si>
  <si>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</si>
  <si>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</si>
  <si>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</si>
  <si>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</si>
  <si>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</si>
  <si>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</si>
  <si>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</si>
  <si>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</si>
  <si>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</si>
  <si>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</si>
  <si>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</si>
  <si>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</si>
  <si>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</si>
  <si>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</si>
  <si>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</si>
  <si>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</si>
  <si>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</si>
  <si>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</si>
  <si>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</si>
  <si>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</si>
  <si>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</si>
  <si>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</si>
  <si>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</si>
  <si>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</si>
  <si>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</si>
  <si>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</si>
  <si>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</si>
  <si>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</si>
  <si>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1 </t>
  </si>
  <si>
    <t>1/3</t>
  </si>
  <si>
    <t>2/3</t>
  </si>
  <si>
    <t xml:space="preserve">11 </t>
  </si>
  <si>
    <t>1356</t>
  </si>
  <si>
    <t xml:space="preserve">Обучение по циклам и разделу "Физическая культура", в том числе учебная практика </t>
  </si>
  <si>
    <t>ОУД</t>
  </si>
  <si>
    <t>По выбору из обязательных предметных областей</t>
  </si>
  <si>
    <t>Общие дисциплины</t>
  </si>
  <si>
    <t>Дополнительные дисциплины (по выбору обучающегося)</t>
  </si>
  <si>
    <t>УД</t>
  </si>
  <si>
    <t>Технология поиска работы</t>
  </si>
  <si>
    <t>Основы профессионального общения и преуспевания</t>
  </si>
  <si>
    <t>10 нед</t>
  </si>
  <si>
    <t>8  нед</t>
  </si>
  <si>
    <t>Основы права</t>
  </si>
  <si>
    <t>Материаловедение</t>
  </si>
  <si>
    <t>Слесарное дело</t>
  </si>
  <si>
    <t>Электротехника</t>
  </si>
  <si>
    <t>Основы технической механики и гидравлики</t>
  </si>
  <si>
    <t>Техническое обслуживание  и ремонт систем, узлов, агрегатов строительных машин</t>
  </si>
  <si>
    <t>Конструкция, эксплуатация и техническое обслуживание строительных машин</t>
  </si>
  <si>
    <t>Техническое обслуживание  и ремонт систем, узлов, приборов автомобилей</t>
  </si>
  <si>
    <t>Конструкция, эксплуатация и техническое обслуживание автомобилей</t>
  </si>
  <si>
    <t>Выполнение сварки и резки средней сложности деталей</t>
  </si>
  <si>
    <t>Оборудование, техника и технология сварки и резки металлов</t>
  </si>
  <si>
    <t>Промышленная безопасность при производстве сварочных работ</t>
  </si>
  <si>
    <t xml:space="preserve">Охрана труда </t>
  </si>
  <si>
    <t>Технические измерения</t>
  </si>
  <si>
    <t>ОП.10</t>
  </si>
  <si>
    <t>ВСЕГО ПО ДИСЦИПЛИНАМ И МДК ОБУЧЕНИЯ ПО ЦИКЛАМ)</t>
  </si>
  <si>
    <t xml:space="preserve">КОНСУЛЬТАЦИИ 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</si>
  <si>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</si>
  <si>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</si>
  <si>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</si>
  <si>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</si>
  <si>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</si>
  <si>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</si>
  <si>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</si>
  <si>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</si>
  <si>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</si>
  <si>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ОУД.01</t>
  </si>
  <si>
    <t>ОУД.02</t>
  </si>
  <si>
    <t>ОУД.04</t>
  </si>
  <si>
    <t>ОУД.05</t>
  </si>
  <si>
    <t>ОУД.06</t>
  </si>
  <si>
    <t>ОУД.03</t>
  </si>
  <si>
    <t>ОУД.09</t>
  </si>
  <si>
    <t>ОУД.10</t>
  </si>
  <si>
    <t>ОУД.15</t>
  </si>
  <si>
    <t>ОУД.16</t>
  </si>
  <si>
    <t>ОУД.17</t>
  </si>
  <si>
    <t>ОУД.07</t>
  </si>
  <si>
    <t>ОУД.08</t>
  </si>
  <si>
    <t>УД.01</t>
  </si>
  <si>
    <t>УД.02</t>
  </si>
  <si>
    <t>УД.03</t>
  </si>
  <si>
    <t>Учебно-исследовательское проектирование</t>
  </si>
  <si>
    <t>УД.04</t>
  </si>
  <si>
    <t>УД.05</t>
  </si>
  <si>
    <t xml:space="preserve"> </t>
  </si>
  <si>
    <t xml:space="preserve">Учебная практика </t>
  </si>
  <si>
    <t>16 2/3 нед</t>
  </si>
  <si>
    <t>22 1/3 нед</t>
  </si>
  <si>
    <t>Компьютерное проектирование в САПР "Компас"</t>
  </si>
  <si>
    <t>ПМ.01</t>
  </si>
  <si>
    <t>МДК.01.01</t>
  </si>
  <si>
    <t>УП.01.01</t>
  </si>
  <si>
    <t>ПП.01.01</t>
  </si>
  <si>
    <t>ПМ.01.ЭК</t>
  </si>
  <si>
    <t>ПМ.02</t>
  </si>
  <si>
    <t>МДК.02.01</t>
  </si>
  <si>
    <t>УП.02.01</t>
  </si>
  <si>
    <t>ПП.02.01</t>
  </si>
  <si>
    <t>ПМ.02.ЭК</t>
  </si>
  <si>
    <t>ПМ.03</t>
  </si>
  <si>
    <t>МДК.03.01</t>
  </si>
  <si>
    <t>УП.03.01</t>
  </si>
  <si>
    <t>ПП.03.01</t>
  </si>
  <si>
    <t>ПМ.03.ЭК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</si>
</sst>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0.0"/>
  </numFmts>
  <fonts count="46">
    <font>
      <sz val="8"/>
      <color indexed="8"/>
      <name val="Tahoma"/>
      <family val="0"/>
    </font>
    <font>
      <sz val="9"/>
      <color indexed="8"/>
      <name val="Tahoma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>
      <alignment/>
      <protection/>
    </xf>
    <xf numFmtId="0" fontId="2" fillId="0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11" xfId="54" applyNumberFormat="1" applyFont="1" applyFill="1" applyBorder="1" applyAlignment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 locked="0"/>
    </xf>
    <xf numFmtId="0" fontId="3" fillId="0" borderId="12" xfId="54" applyNumberFormat="1" applyFont="1" applyFill="1" applyBorder="1" applyAlignment="1">
      <alignment horizontal="left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 locked="0"/>
    </xf>
    <xf numFmtId="0" fontId="3" fillId="0" borderId="14" xfId="54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 applyFill="1">
      <alignment/>
      <protection/>
    </xf>
    <xf numFmtId="0" fontId="2" fillId="0" borderId="15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>
      <alignment horizontal="center" vertical="center"/>
      <protection/>
    </xf>
    <xf numFmtId="0" fontId="2" fillId="0" borderId="15" xfId="54" applyNumberFormat="1" applyFont="1" applyFill="1" applyBorder="1" applyAlignment="1">
      <alignment horizontal="center" vertical="center"/>
      <protection/>
    </xf>
    <xf numFmtId="0" fontId="2" fillId="0" borderId="16" xfId="54" applyNumberFormat="1" applyFont="1" applyFill="1" applyBorder="1" applyAlignment="1" applyProtection="1">
      <alignment horizontal="center" vertical="center"/>
      <protection locked="0"/>
    </xf>
    <xf numFmtId="0" fontId="2" fillId="0" borderId="16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0" fontId="3" fillId="0" borderId="16" xfId="54" applyNumberFormat="1" applyFont="1" applyFill="1" applyBorder="1" applyAlignment="1" applyProtection="1">
      <alignment horizontal="center" vertical="center"/>
      <protection locked="0"/>
    </xf>
    <xf numFmtId="0" fontId="3" fillId="0" borderId="16" xfId="54" applyNumberFormat="1" applyFont="1" applyFill="1" applyBorder="1" applyAlignment="1">
      <alignment horizontal="center" vertical="center"/>
      <protection/>
    </xf>
    <xf numFmtId="0" fontId="2" fillId="0" borderId="17" xfId="54" applyNumberFormat="1" applyFont="1" applyFill="1" applyBorder="1" applyAlignment="1" applyProtection="1">
      <alignment horizontal="center" vertical="center"/>
      <protection locked="0"/>
    </xf>
    <xf numFmtId="0" fontId="2" fillId="0" borderId="18" xfId="54" applyNumberFormat="1" applyFont="1" applyFill="1" applyBorder="1" applyAlignment="1" applyProtection="1">
      <alignment horizontal="center" vertical="center"/>
      <protection locked="0"/>
    </xf>
    <xf numFmtId="0" fontId="2" fillId="0" borderId="17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0" fontId="2" fillId="0" borderId="19" xfId="54" applyNumberFormat="1" applyFont="1" applyFill="1" applyBorder="1" applyAlignment="1" applyProtection="1">
      <alignment horizontal="center" vertical="center"/>
      <protection locked="0"/>
    </xf>
    <xf numFmtId="0" fontId="3" fillId="0" borderId="12" xfId="54" applyNumberFormat="1" applyFont="1" applyFill="1" applyBorder="1" applyAlignment="1">
      <alignment horizontal="center" vertical="center"/>
      <protection/>
    </xf>
    <xf numFmtId="0" fontId="3" fillId="0" borderId="13" xfId="54" applyNumberFormat="1" applyFont="1" applyFill="1" applyBorder="1" applyAlignment="1">
      <alignment horizontal="center" vertical="center"/>
      <protection/>
    </xf>
    <xf numFmtId="0" fontId="2" fillId="0" borderId="20" xfId="54" applyNumberFormat="1" applyFont="1" applyFill="1" applyBorder="1" applyAlignment="1" applyProtection="1">
      <alignment horizontal="center" vertical="center"/>
      <protection locked="0"/>
    </xf>
    <xf numFmtId="0" fontId="2" fillId="0" borderId="2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54" applyNumberFormat="1" applyFont="1" applyFill="1" applyBorder="1" applyAlignment="1" applyProtection="1">
      <alignment horizontal="center" vertical="center"/>
      <protection locked="0"/>
    </xf>
    <xf numFmtId="0" fontId="2" fillId="0" borderId="20" xfId="54" applyNumberFormat="1" applyFont="1" applyFill="1" applyBorder="1" applyAlignment="1">
      <alignment horizontal="center" vertical="center"/>
      <protection/>
    </xf>
    <xf numFmtId="0" fontId="2" fillId="0" borderId="21" xfId="54" applyNumberFormat="1" applyFont="1" applyFill="1" applyBorder="1" applyAlignment="1">
      <alignment horizontal="center" vertical="center"/>
      <protection/>
    </xf>
    <xf numFmtId="0" fontId="2" fillId="0" borderId="22" xfId="54" applyNumberFormat="1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54" applyNumberFormat="1" applyFont="1" applyFill="1" applyBorder="1" applyAlignment="1" applyProtection="1">
      <alignment horizontal="center" vertical="center"/>
      <protection locked="0"/>
    </xf>
    <xf numFmtId="0" fontId="2" fillId="0" borderId="12" xfId="54" applyNumberFormat="1" applyFont="1" applyFill="1" applyBorder="1" applyAlignment="1">
      <alignment horizontal="left" vertical="center" wrapText="1"/>
      <protection/>
    </xf>
    <xf numFmtId="0" fontId="2" fillId="0" borderId="13" xfId="54" applyNumberFormat="1" applyFont="1" applyFill="1" applyBorder="1" applyAlignment="1" applyProtection="1">
      <alignment horizontal="center" vertical="center"/>
      <protection locked="0"/>
    </xf>
    <xf numFmtId="0" fontId="2" fillId="0" borderId="14" xfId="54" applyNumberFormat="1" applyFont="1" applyFill="1" applyBorder="1" applyAlignment="1" applyProtection="1">
      <alignment horizontal="center" vertical="center"/>
      <protection locked="0"/>
    </xf>
    <xf numFmtId="0" fontId="2" fillId="0" borderId="12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5" xfId="54" applyNumberFormat="1" applyFont="1" applyFill="1" applyBorder="1" applyAlignment="1">
      <alignment horizontal="center" vertical="center" wrapText="1"/>
      <protection/>
    </xf>
    <xf numFmtId="0" fontId="2" fillId="0" borderId="16" xfId="54" applyNumberFormat="1" applyFont="1" applyFill="1" applyBorder="1" applyAlignment="1">
      <alignment horizontal="left" vertical="center"/>
      <protection/>
    </xf>
    <xf numFmtId="0" fontId="2" fillId="0" borderId="23" xfId="54" applyNumberFormat="1" applyFont="1" applyFill="1" applyBorder="1" applyAlignment="1">
      <alignment horizontal="center" vertical="center"/>
      <protection/>
    </xf>
    <xf numFmtId="0" fontId="2" fillId="0" borderId="24" xfId="54" applyNumberFormat="1" applyFont="1" applyFill="1" applyBorder="1" applyAlignment="1">
      <alignment horizontal="center" vertical="center"/>
      <protection/>
    </xf>
    <xf numFmtId="0" fontId="2" fillId="0" borderId="12" xfId="54" applyNumberFormat="1" applyFont="1" applyFill="1" applyBorder="1" applyAlignment="1">
      <alignment horizontal="center" vertical="center"/>
      <protection/>
    </xf>
    <xf numFmtId="0" fontId="2" fillId="0" borderId="13" xfId="54" applyNumberFormat="1" applyFont="1" applyFill="1" applyBorder="1" applyAlignment="1">
      <alignment horizontal="center" vertical="center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25" xfId="54" applyNumberFormat="1" applyFont="1" applyFill="1" applyBorder="1" applyAlignment="1">
      <alignment horizontal="center" vertical="center"/>
      <protection/>
    </xf>
    <xf numFmtId="0" fontId="2" fillId="0" borderId="26" xfId="54" applyNumberFormat="1" applyFont="1" applyFill="1" applyBorder="1" applyAlignment="1">
      <alignment horizontal="center" vertical="center"/>
      <protection/>
    </xf>
    <xf numFmtId="0" fontId="2" fillId="0" borderId="27" xfId="54" applyNumberFormat="1" applyFont="1" applyFill="1" applyBorder="1" applyAlignment="1" applyProtection="1">
      <alignment horizontal="center" vertical="center"/>
      <protection locked="0"/>
    </xf>
    <xf numFmtId="0" fontId="2" fillId="0" borderId="27" xfId="54" applyNumberFormat="1" applyFont="1" applyFill="1" applyBorder="1" applyAlignment="1">
      <alignment horizontal="center" vertical="center"/>
      <protection/>
    </xf>
    <xf numFmtId="0" fontId="2" fillId="0" borderId="28" xfId="54" applyNumberFormat="1" applyFont="1" applyFill="1" applyBorder="1" applyAlignment="1">
      <alignment horizontal="center" vertical="center"/>
      <protection/>
    </xf>
    <xf numFmtId="0" fontId="2" fillId="0" borderId="29" xfId="54" applyNumberFormat="1" applyFont="1" applyFill="1" applyBorder="1" applyAlignment="1" applyProtection="1">
      <alignment horizontal="center" vertical="center"/>
      <protection locked="0"/>
    </xf>
    <xf numFmtId="0" fontId="4" fillId="0" borderId="12" xfId="54" applyNumberFormat="1" applyFont="1" applyFill="1" applyBorder="1" applyAlignment="1" applyProtection="1">
      <alignment horizontal="center" vertical="center"/>
      <protection locked="0"/>
    </xf>
    <xf numFmtId="0" fontId="4" fillId="0" borderId="12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54" applyNumberFormat="1" applyFont="1" applyFill="1" applyBorder="1" applyAlignment="1" applyProtection="1">
      <alignment horizontal="center" vertical="center"/>
      <protection locked="0"/>
    </xf>
    <xf numFmtId="0" fontId="4" fillId="0" borderId="14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Fill="1">
      <alignment/>
      <protection/>
    </xf>
    <xf numFmtId="0" fontId="3" fillId="0" borderId="30" xfId="54" applyNumberFormat="1" applyFont="1" applyFill="1" applyBorder="1" applyAlignment="1" applyProtection="1">
      <alignment horizontal="center" vertical="center"/>
      <protection locked="0"/>
    </xf>
    <xf numFmtId="0" fontId="3" fillId="0" borderId="30" xfId="54" applyNumberFormat="1" applyFont="1" applyFill="1" applyBorder="1" applyAlignment="1">
      <alignment horizontal="center" vertical="center"/>
      <protection/>
    </xf>
    <xf numFmtId="0" fontId="3" fillId="0" borderId="30" xfId="54" applyNumberFormat="1" applyFont="1" applyFill="1" applyBorder="1" applyAlignment="1">
      <alignment horizontal="left" vertical="center" wrapText="1"/>
      <protection/>
    </xf>
    <xf numFmtId="0" fontId="3" fillId="0" borderId="3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4" applyNumberFormat="1" applyFont="1" applyFill="1" applyBorder="1" applyAlignment="1" applyProtection="1">
      <alignment horizontal="center" vertical="center"/>
      <protection locked="0"/>
    </xf>
    <xf numFmtId="0" fontId="3" fillId="0" borderId="31" xfId="54" applyNumberFormat="1" applyFont="1" applyFill="1" applyBorder="1" applyAlignment="1" applyProtection="1">
      <alignment horizontal="center" vertical="center"/>
      <protection locked="0"/>
    </xf>
    <xf numFmtId="0" fontId="2" fillId="0" borderId="32" xfId="54" applyNumberFormat="1" applyFont="1" applyFill="1" applyBorder="1" applyAlignment="1" applyProtection="1">
      <alignment horizontal="center" vertical="center"/>
      <protection locked="0"/>
    </xf>
    <xf numFmtId="0" fontId="2" fillId="0" borderId="33" xfId="54" applyNumberFormat="1" applyFont="1" applyFill="1" applyBorder="1" applyAlignment="1" applyProtection="1">
      <alignment horizontal="center" vertical="center"/>
      <protection locked="0"/>
    </xf>
    <xf numFmtId="0" fontId="3" fillId="0" borderId="24" xfId="54" applyNumberFormat="1" applyFont="1" applyFill="1" applyBorder="1" applyAlignment="1" applyProtection="1">
      <alignment horizontal="center" vertical="center"/>
      <protection locked="0"/>
    </xf>
    <xf numFmtId="0" fontId="3" fillId="0" borderId="34" xfId="54" applyNumberFormat="1" applyFont="1" applyFill="1" applyBorder="1" applyAlignment="1" applyProtection="1">
      <alignment horizontal="center" vertical="center"/>
      <protection locked="0"/>
    </xf>
    <xf numFmtId="0" fontId="2" fillId="0" borderId="34" xfId="54" applyNumberFormat="1" applyFont="1" applyFill="1" applyBorder="1" applyAlignment="1" applyProtection="1">
      <alignment horizontal="center" vertical="center"/>
      <protection locked="0"/>
    </xf>
    <xf numFmtId="0" fontId="4" fillId="0" borderId="34" xfId="54" applyNumberFormat="1" applyFont="1" applyFill="1" applyBorder="1" applyAlignment="1" applyProtection="1">
      <alignment horizontal="center" vertical="center"/>
      <protection locked="0"/>
    </xf>
    <xf numFmtId="0" fontId="2" fillId="0" borderId="35" xfId="54" applyNumberFormat="1" applyFont="1" applyFill="1" applyBorder="1" applyAlignment="1">
      <alignment horizontal="center" vertical="center"/>
      <protection/>
    </xf>
    <xf numFmtId="0" fontId="4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36" xfId="54" applyNumberFormat="1" applyFont="1" applyFill="1" applyBorder="1" applyAlignment="1" applyProtection="1">
      <alignment horizontal="center" vertical="center"/>
      <protection locked="0"/>
    </xf>
    <xf numFmtId="0" fontId="3" fillId="0" borderId="17" xfId="54" applyNumberFormat="1" applyFont="1" applyFill="1" applyBorder="1" applyAlignment="1" applyProtection="1">
      <alignment horizontal="center" vertical="center"/>
      <protection locked="0"/>
    </xf>
    <xf numFmtId="0" fontId="2" fillId="0" borderId="37" xfId="54" applyNumberFormat="1" applyFont="1" applyFill="1" applyBorder="1" applyAlignment="1" applyProtection="1">
      <alignment horizontal="center" vertical="center"/>
      <protection locked="0"/>
    </xf>
    <xf numFmtId="0" fontId="2" fillId="0" borderId="17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30" xfId="54" applyNumberFormat="1" applyFont="1" applyFill="1" applyBorder="1" applyAlignment="1">
      <alignment horizontal="center" vertical="center"/>
      <protection/>
    </xf>
    <xf numFmtId="0" fontId="2" fillId="0" borderId="30" xfId="54" applyNumberFormat="1" applyFont="1" applyFill="1" applyBorder="1" applyAlignment="1" applyProtection="1">
      <alignment horizontal="center" vertical="center"/>
      <protection locked="0"/>
    </xf>
    <xf numFmtId="0" fontId="2" fillId="0" borderId="27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8" xfId="54" applyNumberFormat="1" applyFont="1" applyFill="1" applyBorder="1" applyAlignment="1" applyProtection="1">
      <alignment horizontal="center" vertical="center"/>
      <protection locked="0"/>
    </xf>
    <xf numFmtId="0" fontId="2" fillId="0" borderId="38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10" xfId="54" applyNumberFormat="1" applyFont="1" applyFill="1" applyBorder="1" applyAlignment="1" applyProtection="1">
      <alignment horizontal="left" vertical="center" textRotation="90"/>
      <protection locked="0"/>
    </xf>
    <xf numFmtId="0" fontId="2" fillId="0" borderId="10" xfId="54" applyNumberFormat="1" applyFont="1" applyFill="1" applyBorder="1" applyAlignment="1" applyProtection="1">
      <alignment horizontal="left" vertical="center"/>
      <protection locked="0"/>
    </xf>
    <xf numFmtId="0" fontId="2" fillId="0" borderId="0" xfId="54" applyFont="1" applyFill="1" applyAlignment="1" applyProtection="1">
      <alignment horizontal="left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top" wrapText="1"/>
      <protection locked="0"/>
    </xf>
    <xf numFmtId="0" fontId="2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left" vertical="center"/>
      <protection locked="0"/>
    </xf>
    <xf numFmtId="173" fontId="2" fillId="0" borderId="11" xfId="54" applyNumberFormat="1" applyFont="1" applyFill="1" applyBorder="1" applyAlignment="1">
      <alignment horizontal="center" vertical="center"/>
      <protection/>
    </xf>
    <xf numFmtId="0" fontId="7" fillId="0" borderId="17" xfId="54" applyNumberFormat="1" applyFont="1" applyFill="1" applyBorder="1" applyAlignment="1" applyProtection="1">
      <alignment horizontal="center" vertical="center"/>
      <protection locked="0"/>
    </xf>
    <xf numFmtId="0" fontId="7" fillId="0" borderId="27" xfId="54" applyNumberFormat="1" applyFont="1" applyFill="1" applyBorder="1" applyAlignment="1" applyProtection="1">
      <alignment horizontal="center" vertical="center"/>
      <protection locked="0"/>
    </xf>
    <xf numFmtId="0" fontId="7" fillId="0" borderId="2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Alignment="1" applyProtection="1">
      <alignment horizontal="left" vertical="center"/>
      <protection locked="0"/>
    </xf>
    <xf numFmtId="0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17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20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54" applyFont="1" applyFill="1" applyAlignment="1" applyProtection="1">
      <alignment horizontal="center" vertical="center"/>
      <protection locked="0"/>
    </xf>
    <xf numFmtId="0" fontId="3" fillId="0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Fill="1" applyAlignment="1" applyProtection="1">
      <alignment horizontal="left" vertical="top"/>
      <protection locked="0"/>
    </xf>
    <xf numFmtId="0" fontId="2" fillId="0" borderId="0" xfId="54" applyFont="1" applyFill="1" applyAlignment="1" applyProtection="1">
      <alignment horizontal="left" vertical="center"/>
      <protection locked="0"/>
    </xf>
    <xf numFmtId="0" fontId="2" fillId="0" borderId="0" xfId="54" applyFont="1" applyFill="1" applyAlignment="1" applyProtection="1">
      <alignment horizontal="left" vertical="top" wrapText="1"/>
      <protection locked="0"/>
    </xf>
    <xf numFmtId="0" fontId="5" fillId="0" borderId="0" xfId="54" applyFont="1" applyFill="1" applyAlignment="1" applyProtection="1">
      <alignment horizontal="left" vertical="top"/>
      <protection locked="0"/>
    </xf>
    <xf numFmtId="0" fontId="2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>
      <alignment/>
      <protection/>
    </xf>
    <xf numFmtId="0" fontId="7" fillId="0" borderId="0" xfId="54" applyFont="1" applyFill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Alignment="1" applyProtection="1">
      <alignment horizontal="center" vertical="center"/>
      <protection locked="0"/>
    </xf>
    <xf numFmtId="0" fontId="9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Border="1">
      <alignment/>
      <protection/>
    </xf>
    <xf numFmtId="0" fontId="2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NumberFormat="1" applyFont="1" applyFill="1" applyBorder="1" applyAlignment="1" applyProtection="1">
      <alignment horizontal="center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12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39" xfId="54" applyNumberFormat="1" applyFont="1" applyFill="1" applyBorder="1" applyAlignment="1" applyProtection="1">
      <alignment horizontal="center" vertical="center"/>
      <protection locked="0"/>
    </xf>
    <xf numFmtId="0" fontId="2" fillId="0" borderId="23" xfId="54" applyNumberFormat="1" applyFont="1" applyFill="1" applyBorder="1" applyAlignment="1" applyProtection="1">
      <alignment horizontal="center" vertical="center"/>
      <protection locked="0"/>
    </xf>
    <xf numFmtId="0" fontId="2" fillId="0" borderId="24" xfId="54" applyNumberFormat="1" applyFont="1" applyFill="1" applyBorder="1" applyAlignment="1" applyProtection="1">
      <alignment horizontal="center" vertical="center"/>
      <protection locked="0"/>
    </xf>
    <xf numFmtId="12" fontId="3" fillId="0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30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Fill="1" applyBorder="1" applyAlignment="1">
      <alignment horizontal="left" vertical="center"/>
      <protection/>
    </xf>
    <xf numFmtId="0" fontId="3" fillId="0" borderId="30" xfId="54" applyNumberFormat="1" applyFont="1" applyFill="1" applyBorder="1" applyAlignment="1">
      <alignment horizontal="center" vertical="center" wrapText="1"/>
      <protection/>
    </xf>
    <xf numFmtId="0" fontId="3" fillId="0" borderId="3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0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9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3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4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0" xfId="54" applyNumberFormat="1" applyFont="1" applyFill="1" applyBorder="1" applyAlignment="1">
      <alignment horizontal="center" vertical="center"/>
      <protection/>
    </xf>
    <xf numFmtId="0" fontId="2" fillId="0" borderId="15" xfId="54" applyNumberFormat="1" applyFont="1" applyFill="1" applyBorder="1" applyAlignment="1">
      <alignment horizontal="center" vertical="center" wrapText="1"/>
      <protection/>
    </xf>
    <xf numFmtId="0" fontId="2" fillId="0" borderId="16" xfId="54" applyNumberFormat="1" applyFont="1" applyFill="1" applyBorder="1" applyAlignment="1" applyProtection="1">
      <alignment horizontal="center" vertical="center"/>
      <protection locked="0"/>
    </xf>
    <xf numFmtId="0" fontId="3" fillId="0" borderId="40" xfId="54" applyNumberFormat="1" applyFont="1" applyFill="1" applyBorder="1" applyAlignment="1" applyProtection="1">
      <alignment horizontal="center" vertical="center"/>
      <protection locked="0"/>
    </xf>
    <xf numFmtId="0" fontId="3" fillId="0" borderId="41" xfId="54" applyNumberFormat="1" applyFont="1" applyFill="1" applyBorder="1" applyAlignment="1" applyProtection="1">
      <alignment horizontal="center" vertical="center"/>
      <protection locked="0"/>
    </xf>
    <xf numFmtId="0" fontId="3" fillId="0" borderId="42" xfId="54" applyNumberFormat="1" applyFont="1" applyFill="1" applyBorder="1" applyAlignment="1" applyProtection="1">
      <alignment horizontal="center" vertical="center"/>
      <protection locked="0"/>
    </xf>
    <xf numFmtId="0" fontId="2" fillId="0" borderId="17" xfId="54" applyNumberFormat="1" applyFont="1" applyFill="1" applyBorder="1" applyAlignment="1" applyProtection="1">
      <alignment horizontal="center" vertical="center"/>
      <protection locked="0"/>
    </xf>
    <xf numFmtId="0" fontId="2" fillId="0" borderId="20" xfId="54" applyNumberFormat="1" applyFont="1" applyFill="1" applyBorder="1" applyAlignment="1" applyProtection="1">
      <alignment horizontal="center" vertical="center"/>
      <protection locked="0"/>
    </xf>
    <xf numFmtId="0" fontId="2" fillId="0" borderId="43" xfId="54" applyNumberFormat="1" applyFont="1" applyFill="1" applyBorder="1" applyAlignment="1">
      <alignment horizontal="right" vertical="center"/>
      <protection/>
    </xf>
    <xf numFmtId="0" fontId="2" fillId="0" borderId="36" xfId="54" applyNumberFormat="1" applyFont="1" applyFill="1" applyBorder="1" applyAlignment="1">
      <alignment horizontal="right" vertical="center"/>
      <protection/>
    </xf>
    <xf numFmtId="0" fontId="2" fillId="0" borderId="34" xfId="54" applyNumberFormat="1" applyFont="1" applyFill="1" applyBorder="1" applyAlignment="1">
      <alignment horizontal="right" vertical="center"/>
      <protection/>
    </xf>
    <xf numFmtId="0" fontId="2" fillId="0" borderId="43" xfId="54" applyNumberFormat="1" applyFont="1" applyFill="1" applyBorder="1" applyAlignment="1">
      <alignment horizontal="center" vertical="center" wrapText="1"/>
      <protection/>
    </xf>
    <xf numFmtId="0" fontId="2" fillId="0" borderId="36" xfId="54" applyNumberFormat="1" applyFont="1" applyFill="1" applyBorder="1" applyAlignment="1">
      <alignment horizontal="center" vertical="center" wrapText="1"/>
      <protection/>
    </xf>
    <xf numFmtId="0" fontId="2" fillId="0" borderId="34" xfId="54" applyNumberFormat="1" applyFont="1" applyFill="1" applyBorder="1" applyAlignment="1">
      <alignment horizontal="center" vertical="center" wrapText="1"/>
      <protection/>
    </xf>
    <xf numFmtId="0" fontId="2" fillId="0" borderId="43" xfId="54" applyNumberFormat="1" applyFont="1" applyFill="1" applyBorder="1" applyAlignment="1">
      <alignment horizontal="center" vertical="center"/>
      <protection/>
    </xf>
    <xf numFmtId="0" fontId="2" fillId="0" borderId="36" xfId="54" applyNumberFormat="1" applyFont="1" applyFill="1" applyBorder="1" applyAlignment="1">
      <alignment horizontal="center" vertical="center"/>
      <protection/>
    </xf>
    <xf numFmtId="0" fontId="2" fillId="0" borderId="31" xfId="54" applyNumberFormat="1" applyFont="1" applyFill="1" applyBorder="1" applyAlignment="1">
      <alignment horizontal="center" vertical="center"/>
      <protection/>
    </xf>
    <xf numFmtId="0" fontId="2" fillId="0" borderId="44" xfId="54" applyNumberFormat="1" applyFont="1" applyFill="1" applyBorder="1" applyAlignment="1">
      <alignment horizontal="center" vertical="center" wrapText="1"/>
      <protection/>
    </xf>
    <xf numFmtId="0" fontId="2" fillId="0" borderId="31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right" vertical="center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center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14" xfId="54" applyNumberFormat="1" applyFont="1" applyFill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horizontal="right" vertical="center"/>
      <protection/>
    </xf>
    <xf numFmtId="0" fontId="2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54" applyNumberFormat="1" applyFont="1" applyFill="1" applyBorder="1" applyAlignment="1">
      <alignment horizontal="left" vertical="center" wrapText="1"/>
      <protection/>
    </xf>
    <xf numFmtId="0" fontId="2" fillId="0" borderId="26" xfId="54" applyNumberFormat="1" applyFont="1" applyFill="1" applyBorder="1" applyAlignment="1">
      <alignment horizontal="center" vertical="center"/>
      <protection/>
    </xf>
    <xf numFmtId="0" fontId="2" fillId="0" borderId="45" xfId="54" applyNumberFormat="1" applyFont="1" applyFill="1" applyBorder="1" applyAlignment="1">
      <alignment horizontal="center" vertical="center" wrapText="1"/>
      <protection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2" fillId="0" borderId="46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3" fillId="33" borderId="12" xfId="54" applyNumberFormat="1" applyFont="1" applyFill="1" applyBorder="1" applyAlignment="1">
      <alignment horizontal="center" vertical="center"/>
      <protection/>
    </xf>
    <xf numFmtId="0" fontId="3" fillId="33" borderId="12" xfId="54" applyNumberFormat="1" applyFont="1" applyFill="1" applyBorder="1" applyAlignment="1">
      <alignment horizontal="left" vertical="center" wrapText="1"/>
      <protection/>
    </xf>
    <xf numFmtId="0" fontId="3" fillId="33" borderId="13" xfId="54" applyNumberFormat="1" applyFont="1" applyFill="1" applyBorder="1" applyAlignment="1" applyProtection="1">
      <alignment horizontal="center" vertical="center"/>
      <protection locked="0"/>
    </xf>
    <xf numFmtId="0" fontId="3" fillId="33" borderId="12" xfId="54" applyNumberFormat="1" applyFont="1" applyFill="1" applyBorder="1" applyAlignment="1" applyProtection="1">
      <alignment horizontal="center" vertical="center"/>
      <protection locked="0"/>
    </xf>
    <xf numFmtId="0" fontId="3" fillId="33" borderId="14" xfId="54" applyNumberFormat="1" applyFont="1" applyFill="1" applyBorder="1" applyAlignment="1" applyProtection="1">
      <alignment horizontal="center" vertical="center"/>
      <protection locked="0"/>
    </xf>
    <xf numFmtId="0" fontId="3" fillId="33" borderId="34" xfId="54" applyNumberFormat="1" applyFont="1" applyFill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3" fillId="33" borderId="13" xfId="54" applyNumberFormat="1" applyFont="1" applyFill="1" applyBorder="1" applyAlignment="1">
      <alignment horizontal="center" vertical="center"/>
      <protection/>
    </xf>
    <xf numFmtId="0" fontId="3" fillId="33" borderId="0" xfId="54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79"/>
  <sheetViews>
    <sheetView showGridLines="0" zoomScalePageLayoutView="0" workbookViewId="0" topLeftCell="A1">
      <selection activeCell="AL184" sqref="AL184"/>
    </sheetView>
  </sheetViews>
  <sheetFormatPr defaultColWidth="14.66015625" defaultRowHeight="13.5" customHeight="1"/>
  <cols>
    <col min="1" max="1" width="6.5" style="4" customWidth="1"/>
    <col min="2" max="68" width="3.33203125" style="4" customWidth="1"/>
    <col min="69" max="16384" width="14.66015625" style="4" customWidth="1"/>
  </cols>
  <sheetData>
    <row r="1" spans="1:34" ht="7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17" ht="19.5" customHeight="1">
      <c r="A2" s="105" t="s">
        <v>182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3" ht="11.25" customHeight="1">
      <c r="A3" s="106" t="s">
        <v>183</v>
      </c>
      <c r="B3" s="106" t="s">
        <v>184</v>
      </c>
      <c r="C3" s="106"/>
      <c r="D3" s="106"/>
      <c r="E3" s="106"/>
      <c r="F3" s="107" t="s">
        <v>185</v>
      </c>
      <c r="G3" s="106" t="s">
        <v>186</v>
      </c>
      <c r="H3" s="106"/>
      <c r="I3" s="106"/>
      <c r="J3" s="107" t="s">
        <v>187</v>
      </c>
      <c r="K3" s="106" t="s">
        <v>188</v>
      </c>
      <c r="L3" s="106"/>
      <c r="M3" s="106"/>
      <c r="N3" s="1"/>
      <c r="O3" s="106" t="s">
        <v>189</v>
      </c>
      <c r="P3" s="106"/>
      <c r="Q3" s="106"/>
      <c r="R3" s="106"/>
      <c r="S3" s="107" t="s">
        <v>190</v>
      </c>
      <c r="T3" s="106" t="s">
        <v>191</v>
      </c>
      <c r="U3" s="106"/>
      <c r="V3" s="106"/>
      <c r="W3" s="107" t="s">
        <v>192</v>
      </c>
      <c r="X3" s="106" t="s">
        <v>193</v>
      </c>
      <c r="Y3" s="106"/>
      <c r="Z3" s="106"/>
      <c r="AA3" s="107" t="s">
        <v>194</v>
      </c>
      <c r="AB3" s="106" t="s">
        <v>195</v>
      </c>
      <c r="AC3" s="106"/>
      <c r="AD3" s="106"/>
      <c r="AE3" s="106"/>
      <c r="AF3" s="107" t="s">
        <v>196</v>
      </c>
      <c r="AG3" s="106" t="s">
        <v>197</v>
      </c>
      <c r="AH3" s="106"/>
      <c r="AI3" s="106"/>
      <c r="AJ3" s="107" t="s">
        <v>198</v>
      </c>
      <c r="AK3" s="106" t="s">
        <v>199</v>
      </c>
      <c r="AL3" s="106"/>
      <c r="AM3" s="106"/>
      <c r="AN3" s="106"/>
      <c r="AO3" s="106" t="s">
        <v>200</v>
      </c>
      <c r="AP3" s="106"/>
      <c r="AQ3" s="106"/>
      <c r="AR3" s="106"/>
      <c r="AS3" s="107" t="s">
        <v>201</v>
      </c>
      <c r="AT3" s="106" t="s">
        <v>202</v>
      </c>
      <c r="AU3" s="106"/>
      <c r="AV3" s="106"/>
      <c r="AW3" s="107" t="s">
        <v>203</v>
      </c>
      <c r="AX3" s="106" t="s">
        <v>204</v>
      </c>
      <c r="AY3" s="106"/>
      <c r="AZ3" s="106"/>
      <c r="BA3" s="106"/>
    </row>
    <row r="4" spans="1:53" ht="60.75" customHeight="1">
      <c r="A4" s="106"/>
      <c r="B4" s="88" t="s">
        <v>205</v>
      </c>
      <c r="C4" s="88" t="s">
        <v>206</v>
      </c>
      <c r="D4" s="88" t="s">
        <v>207</v>
      </c>
      <c r="E4" s="88" t="s">
        <v>208</v>
      </c>
      <c r="F4" s="108"/>
      <c r="G4" s="88" t="s">
        <v>209</v>
      </c>
      <c r="H4" s="88" t="s">
        <v>210</v>
      </c>
      <c r="I4" s="88" t="s">
        <v>211</v>
      </c>
      <c r="J4" s="108"/>
      <c r="K4" s="88" t="s">
        <v>212</v>
      </c>
      <c r="L4" s="88" t="s">
        <v>213</v>
      </c>
      <c r="M4" s="88" t="s">
        <v>214</v>
      </c>
      <c r="N4" s="88" t="s">
        <v>215</v>
      </c>
      <c r="O4" s="88" t="s">
        <v>205</v>
      </c>
      <c r="P4" s="88" t="s">
        <v>206</v>
      </c>
      <c r="Q4" s="88" t="s">
        <v>207</v>
      </c>
      <c r="R4" s="88" t="s">
        <v>208</v>
      </c>
      <c r="S4" s="108"/>
      <c r="T4" s="88" t="s">
        <v>216</v>
      </c>
      <c r="U4" s="88" t="s">
        <v>217</v>
      </c>
      <c r="V4" s="88" t="s">
        <v>218</v>
      </c>
      <c r="W4" s="108"/>
      <c r="X4" s="88" t="s">
        <v>219</v>
      </c>
      <c r="Y4" s="88" t="s">
        <v>220</v>
      </c>
      <c r="Z4" s="88" t="s">
        <v>221</v>
      </c>
      <c r="AA4" s="108"/>
      <c r="AB4" s="88" t="s">
        <v>219</v>
      </c>
      <c r="AC4" s="88" t="s">
        <v>220</v>
      </c>
      <c r="AD4" s="88" t="s">
        <v>221</v>
      </c>
      <c r="AE4" s="88" t="s">
        <v>222</v>
      </c>
      <c r="AF4" s="108"/>
      <c r="AG4" s="88" t="s">
        <v>209</v>
      </c>
      <c r="AH4" s="88" t="s">
        <v>210</v>
      </c>
      <c r="AI4" s="88" t="s">
        <v>211</v>
      </c>
      <c r="AJ4" s="108"/>
      <c r="AK4" s="88" t="s">
        <v>223</v>
      </c>
      <c r="AL4" s="88" t="s">
        <v>224</v>
      </c>
      <c r="AM4" s="88" t="s">
        <v>225</v>
      </c>
      <c r="AN4" s="88" t="s">
        <v>226</v>
      </c>
      <c r="AO4" s="88" t="s">
        <v>205</v>
      </c>
      <c r="AP4" s="88" t="s">
        <v>206</v>
      </c>
      <c r="AQ4" s="88" t="s">
        <v>207</v>
      </c>
      <c r="AR4" s="88" t="s">
        <v>208</v>
      </c>
      <c r="AS4" s="108"/>
      <c r="AT4" s="88" t="s">
        <v>209</v>
      </c>
      <c r="AU4" s="88" t="s">
        <v>210</v>
      </c>
      <c r="AV4" s="88" t="s">
        <v>211</v>
      </c>
      <c r="AW4" s="108"/>
      <c r="AX4" s="88" t="s">
        <v>212</v>
      </c>
      <c r="AY4" s="88" t="s">
        <v>213</v>
      </c>
      <c r="AZ4" s="88" t="s">
        <v>214</v>
      </c>
      <c r="BA4" s="89" t="s">
        <v>227</v>
      </c>
    </row>
    <row r="5" spans="1:53" ht="9.75" customHeight="1">
      <c r="A5" s="106"/>
      <c r="B5" s="1" t="s">
        <v>3</v>
      </c>
      <c r="C5" s="1" t="s">
        <v>5</v>
      </c>
      <c r="D5" s="1" t="s">
        <v>1</v>
      </c>
      <c r="E5" s="1" t="s">
        <v>8</v>
      </c>
      <c r="F5" s="1" t="s">
        <v>10</v>
      </c>
      <c r="G5" s="1" t="s">
        <v>12</v>
      </c>
      <c r="H5" s="1" t="s">
        <v>14</v>
      </c>
      <c r="I5" s="1" t="s">
        <v>16</v>
      </c>
      <c r="J5" s="1" t="s">
        <v>18</v>
      </c>
      <c r="K5" s="1" t="s">
        <v>20</v>
      </c>
      <c r="L5" s="1" t="s">
        <v>22</v>
      </c>
      <c r="M5" s="1" t="s">
        <v>23</v>
      </c>
      <c r="N5" s="1" t="s">
        <v>25</v>
      </c>
      <c r="O5" s="1" t="s">
        <v>26</v>
      </c>
      <c r="P5" s="1" t="s">
        <v>29</v>
      </c>
      <c r="Q5" s="1" t="s">
        <v>31</v>
      </c>
      <c r="R5" s="1" t="s">
        <v>33</v>
      </c>
      <c r="S5" s="1" t="s">
        <v>35</v>
      </c>
      <c r="T5" s="1" t="s">
        <v>39</v>
      </c>
      <c r="U5" s="1" t="s">
        <v>40</v>
      </c>
      <c r="V5" s="1" t="s">
        <v>41</v>
      </c>
      <c r="W5" s="1" t="s">
        <v>42</v>
      </c>
      <c r="X5" s="1" t="s">
        <v>43</v>
      </c>
      <c r="Y5" s="1" t="s">
        <v>44</v>
      </c>
      <c r="Z5" s="1" t="s">
        <v>45</v>
      </c>
      <c r="AA5" s="1" t="s">
        <v>47</v>
      </c>
      <c r="AB5" s="1" t="s">
        <v>50</v>
      </c>
      <c r="AC5" s="1" t="s">
        <v>51</v>
      </c>
      <c r="AD5" s="1" t="s">
        <v>52</v>
      </c>
      <c r="AE5" s="1" t="s">
        <v>54</v>
      </c>
      <c r="AF5" s="1" t="s">
        <v>56</v>
      </c>
      <c r="AG5" s="1" t="s">
        <v>57</v>
      </c>
      <c r="AH5" s="1" t="s">
        <v>58</v>
      </c>
      <c r="AI5" s="1" t="s">
        <v>59</v>
      </c>
      <c r="AJ5" s="1" t="s">
        <v>60</v>
      </c>
      <c r="AK5" s="1" t="s">
        <v>61</v>
      </c>
      <c r="AL5" s="1" t="s">
        <v>62</v>
      </c>
      <c r="AM5" s="1" t="s">
        <v>63</v>
      </c>
      <c r="AN5" s="1" t="s">
        <v>64</v>
      </c>
      <c r="AO5" s="1" t="s">
        <v>65</v>
      </c>
      <c r="AP5" s="1" t="s">
        <v>66</v>
      </c>
      <c r="AQ5" s="1" t="s">
        <v>67</v>
      </c>
      <c r="AR5" s="1" t="s">
        <v>68</v>
      </c>
      <c r="AS5" s="1" t="s">
        <v>69</v>
      </c>
      <c r="AT5" s="1" t="s">
        <v>70</v>
      </c>
      <c r="AU5" s="1" t="s">
        <v>71</v>
      </c>
      <c r="AV5" s="1" t="s">
        <v>72</v>
      </c>
      <c r="AW5" s="1" t="s">
        <v>117</v>
      </c>
      <c r="AX5" s="1" t="s">
        <v>118</v>
      </c>
      <c r="AY5" s="1" t="s">
        <v>119</v>
      </c>
      <c r="AZ5" s="1" t="s">
        <v>120</v>
      </c>
      <c r="BA5" s="90" t="s">
        <v>121</v>
      </c>
    </row>
    <row r="6" spans="1:53" ht="13.5" customHeight="1" hidden="1">
      <c r="A6" s="1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</row>
    <row r="7" spans="1:55" ht="13.5" customHeight="1" hidden="1">
      <c r="A7" s="110" t="s">
        <v>228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91"/>
      <c r="BC7" s="87"/>
    </row>
    <row r="8" spans="1:53" ht="13.5" customHeight="1" hidden="1">
      <c r="A8" s="110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</row>
    <row r="9" spans="1:53" ht="13.5" customHeight="1" hidden="1">
      <c r="A9" s="1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</row>
    <row r="10" spans="1:64" ht="13.5" customHeight="1" hidden="1">
      <c r="A10" s="110" t="s">
        <v>229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91"/>
      <c r="BC10" s="87"/>
      <c r="BD10" s="91"/>
      <c r="BE10" s="91"/>
      <c r="BF10" s="87"/>
      <c r="BG10" s="91"/>
      <c r="BH10" s="91"/>
      <c r="BI10" s="87"/>
      <c r="BJ10" s="91"/>
      <c r="BK10" s="91"/>
      <c r="BL10" s="87"/>
    </row>
    <row r="11" spans="1:64" ht="13.5" customHeight="1" hidden="1">
      <c r="A11" s="110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91"/>
      <c r="BC11" s="87"/>
      <c r="BD11" s="91"/>
      <c r="BE11" s="91"/>
      <c r="BF11" s="87"/>
      <c r="BG11" s="91"/>
      <c r="BH11" s="91"/>
      <c r="BI11" s="87"/>
      <c r="BJ11" s="91"/>
      <c r="BK11" s="91"/>
      <c r="BL11" s="87"/>
    </row>
    <row r="12" spans="1:64" ht="13.5" customHeight="1" hidden="1">
      <c r="A12" s="1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91"/>
      <c r="BC12" s="87"/>
      <c r="BD12" s="91"/>
      <c r="BE12" s="91"/>
      <c r="BF12" s="87"/>
      <c r="BG12" s="91"/>
      <c r="BH12" s="91"/>
      <c r="BI12" s="87"/>
      <c r="BJ12" s="91"/>
      <c r="BK12" s="91"/>
      <c r="BL12" s="87"/>
    </row>
    <row r="13" spans="1:64" ht="13.5" customHeight="1" hidden="1">
      <c r="A13" s="110" t="s">
        <v>230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91"/>
      <c r="BC13" s="87"/>
      <c r="BD13" s="91"/>
      <c r="BE13" s="91"/>
      <c r="BF13" s="87"/>
      <c r="BG13" s="91"/>
      <c r="BH13" s="91"/>
      <c r="BI13" s="87"/>
      <c r="BJ13" s="91"/>
      <c r="BK13" s="91"/>
      <c r="BL13" s="87"/>
    </row>
    <row r="14" spans="1:64" ht="13.5" customHeight="1" hidden="1">
      <c r="A14" s="110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91"/>
      <c r="BC14" s="87"/>
      <c r="BD14" s="91"/>
      <c r="BE14" s="91"/>
      <c r="BF14" s="87"/>
      <c r="BG14" s="91"/>
      <c r="BH14" s="91"/>
      <c r="BI14" s="87"/>
      <c r="BJ14" s="91"/>
      <c r="BK14" s="91"/>
      <c r="BL14" s="87"/>
    </row>
    <row r="15" spans="1:64" ht="13.5" customHeight="1" hidden="1">
      <c r="A15" s="1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91"/>
      <c r="BC15" s="87"/>
      <c r="BD15" s="91"/>
      <c r="BE15" s="91"/>
      <c r="BF15" s="87"/>
      <c r="BG15" s="91"/>
      <c r="BH15" s="91"/>
      <c r="BI15" s="87"/>
      <c r="BJ15" s="91"/>
      <c r="BK15" s="91"/>
      <c r="BL15" s="87"/>
    </row>
    <row r="16" spans="1:64" ht="13.5" customHeight="1" hidden="1">
      <c r="A16" s="110" t="s">
        <v>231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91"/>
      <c r="BC16" s="87"/>
      <c r="BD16" s="91"/>
      <c r="BE16" s="91"/>
      <c r="BF16" s="87"/>
      <c r="BG16" s="91"/>
      <c r="BH16" s="91"/>
      <c r="BI16" s="87"/>
      <c r="BJ16" s="91"/>
      <c r="BK16" s="91"/>
      <c r="BL16" s="87"/>
    </row>
    <row r="17" spans="1:64" ht="13.5" customHeight="1" hidden="1">
      <c r="A17" s="11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91"/>
      <c r="BC17" s="87"/>
      <c r="BD17" s="91"/>
      <c r="BE17" s="91"/>
      <c r="BF17" s="87"/>
      <c r="BG17" s="91"/>
      <c r="BH17" s="91"/>
      <c r="BI17" s="87"/>
      <c r="BJ17" s="91"/>
      <c r="BK17" s="91"/>
      <c r="BL17" s="87"/>
    </row>
    <row r="18" spans="1:64" ht="13.5" customHeight="1" hidden="1">
      <c r="A18" s="1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91"/>
      <c r="BC18" s="87"/>
      <c r="BD18" s="91"/>
      <c r="BE18" s="91"/>
      <c r="BF18" s="87"/>
      <c r="BG18" s="91"/>
      <c r="BH18" s="91"/>
      <c r="BI18" s="87"/>
      <c r="BJ18" s="91"/>
      <c r="BK18" s="91"/>
      <c r="BL18" s="87"/>
    </row>
    <row r="19" spans="1:64" ht="13.5" customHeight="1" hidden="1">
      <c r="A19" s="110" t="s">
        <v>232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91"/>
      <c r="BC19" s="87"/>
      <c r="BD19" s="91"/>
      <c r="BE19" s="91"/>
      <c r="BF19" s="87"/>
      <c r="BG19" s="91"/>
      <c r="BH19" s="91"/>
      <c r="BI19" s="87"/>
      <c r="BJ19" s="91"/>
      <c r="BK19" s="91"/>
      <c r="BL19" s="87"/>
    </row>
    <row r="20" spans="1:64" ht="13.5" customHeight="1" hidden="1">
      <c r="A20" s="110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91"/>
      <c r="BC20" s="87"/>
      <c r="BD20" s="91"/>
      <c r="BE20" s="91"/>
      <c r="BF20" s="87"/>
      <c r="BG20" s="91"/>
      <c r="BH20" s="91"/>
      <c r="BI20" s="87"/>
      <c r="BJ20" s="91"/>
      <c r="BK20" s="91"/>
      <c r="BL20" s="87"/>
    </row>
    <row r="21" spans="2:64" ht="13.5" customHeight="1" hidden="1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91"/>
      <c r="BC21" s="87"/>
      <c r="BD21" s="91"/>
      <c r="BE21" s="91"/>
      <c r="BF21" s="87"/>
      <c r="BG21" s="91"/>
      <c r="BH21" s="91"/>
      <c r="BI21" s="87"/>
      <c r="BJ21" s="91"/>
      <c r="BK21" s="91"/>
      <c r="BL21" s="87"/>
    </row>
    <row r="22" spans="1:64" ht="13.5" customHeight="1" hidden="1">
      <c r="A22" s="110" t="s">
        <v>233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91"/>
      <c r="BC22" s="87"/>
      <c r="BD22" s="91"/>
      <c r="BE22" s="91"/>
      <c r="BF22" s="87"/>
      <c r="BG22" s="91"/>
      <c r="BH22" s="91"/>
      <c r="BI22" s="87"/>
      <c r="BJ22" s="91"/>
      <c r="BK22" s="91"/>
      <c r="BL22" s="87"/>
    </row>
    <row r="23" spans="1:64" ht="13.5" customHeight="1" hidden="1">
      <c r="A23" s="110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91"/>
      <c r="BC23" s="87"/>
      <c r="BD23" s="91"/>
      <c r="BE23" s="91"/>
      <c r="BF23" s="87"/>
      <c r="BG23" s="91"/>
      <c r="BH23" s="91"/>
      <c r="BI23" s="87"/>
      <c r="BJ23" s="91"/>
      <c r="BK23" s="91"/>
      <c r="BL23" s="87"/>
    </row>
    <row r="24" spans="1:64" ht="13.5" customHeight="1" hidden="1">
      <c r="A24" s="1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91"/>
      <c r="BC24" s="87"/>
      <c r="BD24" s="91"/>
      <c r="BE24" s="91"/>
      <c r="BF24" s="87"/>
      <c r="BG24" s="91"/>
      <c r="BH24" s="91"/>
      <c r="BI24" s="87"/>
      <c r="BJ24" s="91"/>
      <c r="BK24" s="91"/>
      <c r="BL24" s="87"/>
    </row>
    <row r="25" spans="1:64" ht="13.5" customHeight="1" hidden="1">
      <c r="A25" s="110" t="s">
        <v>234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91"/>
      <c r="BC25" s="87"/>
      <c r="BD25" s="91"/>
      <c r="BE25" s="91"/>
      <c r="BF25" s="87"/>
      <c r="BG25" s="91"/>
      <c r="BH25" s="91"/>
      <c r="BI25" s="87"/>
      <c r="BJ25" s="91"/>
      <c r="BK25" s="91"/>
      <c r="BL25" s="87"/>
    </row>
    <row r="26" spans="1:64" ht="13.5" customHeight="1" hidden="1">
      <c r="A26" s="110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91"/>
      <c r="BC26" s="87"/>
      <c r="BD26" s="91"/>
      <c r="BE26" s="91"/>
      <c r="BF26" s="87"/>
      <c r="BG26" s="91"/>
      <c r="BH26" s="91"/>
      <c r="BI26" s="87"/>
      <c r="BJ26" s="91"/>
      <c r="BK26" s="91"/>
      <c r="BL26" s="87"/>
    </row>
    <row r="27" spans="1:64" ht="13.5" customHeight="1" hidden="1">
      <c r="A27" s="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91"/>
      <c r="BC27" s="87"/>
      <c r="BD27" s="91"/>
      <c r="BE27" s="91"/>
      <c r="BF27" s="87"/>
      <c r="BG27" s="91"/>
      <c r="BH27" s="91"/>
      <c r="BI27" s="87"/>
      <c r="BJ27" s="91"/>
      <c r="BK27" s="91"/>
      <c r="BL27" s="87"/>
    </row>
    <row r="28" spans="1:64" ht="13.5" customHeight="1" hidden="1">
      <c r="A28" s="110" t="s">
        <v>235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91"/>
      <c r="BC28" s="87"/>
      <c r="BD28" s="91"/>
      <c r="BE28" s="91"/>
      <c r="BF28" s="87"/>
      <c r="BG28" s="91"/>
      <c r="BH28" s="91"/>
      <c r="BI28" s="87"/>
      <c r="BJ28" s="91"/>
      <c r="BK28" s="91"/>
      <c r="BL28" s="87"/>
    </row>
    <row r="29" spans="1:64" ht="13.5" customHeight="1" hidden="1">
      <c r="A29" s="110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91"/>
      <c r="BC29" s="87"/>
      <c r="BD29" s="91"/>
      <c r="BE29" s="91"/>
      <c r="BF29" s="87"/>
      <c r="BG29" s="91"/>
      <c r="BH29" s="91"/>
      <c r="BI29" s="87"/>
      <c r="BJ29" s="91"/>
      <c r="BK29" s="91"/>
      <c r="BL29" s="87"/>
    </row>
    <row r="30" spans="1:64" ht="13.5" customHeight="1" hidden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91"/>
      <c r="BC30" s="87"/>
      <c r="BD30" s="91"/>
      <c r="BE30" s="91"/>
      <c r="BF30" s="87"/>
      <c r="BG30" s="91"/>
      <c r="BH30" s="91"/>
      <c r="BI30" s="87"/>
      <c r="BJ30" s="91"/>
      <c r="BK30" s="91"/>
      <c r="BL30" s="87"/>
    </row>
    <row r="31" spans="1:64" ht="13.5" customHeight="1" hidden="1">
      <c r="A31" s="110" t="s">
        <v>236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91"/>
      <c r="BC31" s="87"/>
      <c r="BD31" s="91"/>
      <c r="BE31" s="91"/>
      <c r="BF31" s="87"/>
      <c r="BG31" s="91"/>
      <c r="BH31" s="91"/>
      <c r="BI31" s="87"/>
      <c r="BJ31" s="91"/>
      <c r="BK31" s="91"/>
      <c r="BL31" s="87"/>
    </row>
    <row r="32" spans="1:64" ht="13.5" customHeight="1" hidden="1">
      <c r="A32" s="110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91"/>
      <c r="BC32" s="87"/>
      <c r="BD32" s="91"/>
      <c r="BE32" s="91"/>
      <c r="BF32" s="87"/>
      <c r="BG32" s="91"/>
      <c r="BH32" s="91"/>
      <c r="BI32" s="87"/>
      <c r="BJ32" s="91"/>
      <c r="BK32" s="91"/>
      <c r="BL32" s="87"/>
    </row>
    <row r="33" spans="1:64" ht="13.5" customHeight="1" hidden="1">
      <c r="A33" s="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91"/>
      <c r="BC33" s="87"/>
      <c r="BD33" s="91"/>
      <c r="BE33" s="91"/>
      <c r="BF33" s="87"/>
      <c r="BG33" s="91"/>
      <c r="BH33" s="91"/>
      <c r="BI33" s="87"/>
      <c r="BJ33" s="91"/>
      <c r="BK33" s="91"/>
      <c r="BL33" s="87"/>
    </row>
    <row r="34" spans="1:64" ht="13.5" customHeight="1" hidden="1">
      <c r="A34" s="110" t="s">
        <v>237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91"/>
      <c r="BC34" s="87"/>
      <c r="BD34" s="91"/>
      <c r="BE34" s="91"/>
      <c r="BF34" s="87"/>
      <c r="BG34" s="91"/>
      <c r="BH34" s="91"/>
      <c r="BI34" s="87"/>
      <c r="BJ34" s="91"/>
      <c r="BK34" s="91"/>
      <c r="BL34" s="87"/>
    </row>
    <row r="35" spans="1:64" ht="13.5" customHeight="1" hidden="1">
      <c r="A35" s="110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91"/>
      <c r="BC35" s="87"/>
      <c r="BD35" s="91"/>
      <c r="BE35" s="91"/>
      <c r="BF35" s="87"/>
      <c r="BG35" s="91"/>
      <c r="BH35" s="91"/>
      <c r="BI35" s="87"/>
      <c r="BJ35" s="91"/>
      <c r="BK35" s="91"/>
      <c r="BL35" s="87"/>
    </row>
    <row r="36" spans="1:64" ht="13.5" customHeight="1" hidden="1">
      <c r="A36" s="1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91"/>
      <c r="BC36" s="87"/>
      <c r="BD36" s="91"/>
      <c r="BE36" s="91"/>
      <c r="BF36" s="87"/>
      <c r="BG36" s="91"/>
      <c r="BH36" s="91"/>
      <c r="BI36" s="87"/>
      <c r="BJ36" s="91"/>
      <c r="BK36" s="91"/>
      <c r="BL36" s="87"/>
    </row>
    <row r="37" spans="1:64" ht="13.5" customHeight="1" hidden="1">
      <c r="A37" s="110" t="s">
        <v>238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91"/>
      <c r="BC37" s="87"/>
      <c r="BD37" s="91"/>
      <c r="BE37" s="91"/>
      <c r="BF37" s="87"/>
      <c r="BG37" s="91"/>
      <c r="BH37" s="91"/>
      <c r="BI37" s="87"/>
      <c r="BJ37" s="91"/>
      <c r="BK37" s="91"/>
      <c r="BL37" s="87"/>
    </row>
    <row r="38" spans="1:64" ht="13.5" customHeight="1" hidden="1">
      <c r="A38" s="110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91"/>
      <c r="BC38" s="87"/>
      <c r="BD38" s="91"/>
      <c r="BE38" s="91"/>
      <c r="BF38" s="87"/>
      <c r="BG38" s="91"/>
      <c r="BH38" s="91"/>
      <c r="BI38" s="87"/>
      <c r="BJ38" s="91"/>
      <c r="BK38" s="91"/>
      <c r="BL38" s="87"/>
    </row>
    <row r="39" spans="1:64" ht="2.25" customHeight="1">
      <c r="A39" s="1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91"/>
      <c r="BC39" s="87"/>
      <c r="BD39" s="91"/>
      <c r="BE39" s="91"/>
      <c r="BF39" s="87"/>
      <c r="BG39" s="91"/>
      <c r="BH39" s="91"/>
      <c r="BI39" s="87"/>
      <c r="BJ39" s="91"/>
      <c r="BK39" s="91"/>
      <c r="BL39" s="87"/>
    </row>
    <row r="40" spans="1:64" ht="11.25" customHeight="1">
      <c r="A40" s="110" t="s">
        <v>228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92"/>
      <c r="S40" s="104" t="s">
        <v>240</v>
      </c>
      <c r="T40" s="104" t="s">
        <v>240</v>
      </c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92"/>
      <c r="AM40" s="92"/>
      <c r="AN40" s="92"/>
      <c r="AO40" s="92"/>
      <c r="AP40" s="92"/>
      <c r="AQ40" s="92"/>
      <c r="AR40" s="92"/>
      <c r="AS40" s="104" t="s">
        <v>240</v>
      </c>
      <c r="AT40" s="104" t="s">
        <v>240</v>
      </c>
      <c r="AU40" s="104" t="s">
        <v>240</v>
      </c>
      <c r="AV40" s="104" t="s">
        <v>240</v>
      </c>
      <c r="AW40" s="104" t="s">
        <v>240</v>
      </c>
      <c r="AX40" s="104" t="s">
        <v>240</v>
      </c>
      <c r="AY40" s="104" t="s">
        <v>240</v>
      </c>
      <c r="AZ40" s="104" t="s">
        <v>240</v>
      </c>
      <c r="BA40" s="104" t="s">
        <v>240</v>
      </c>
      <c r="BB40" s="91"/>
      <c r="BC40" s="87"/>
      <c r="BD40" s="91"/>
      <c r="BE40" s="91"/>
      <c r="BF40" s="87"/>
      <c r="BG40" s="91"/>
      <c r="BH40" s="91"/>
      <c r="BI40" s="87"/>
      <c r="BJ40" s="91"/>
      <c r="BK40" s="91"/>
      <c r="BL40" s="87"/>
    </row>
    <row r="41" spans="1:64" ht="11.25" customHeight="1">
      <c r="A41" s="110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92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92" t="s">
        <v>239</v>
      </c>
      <c r="AM41" s="92" t="s">
        <v>239</v>
      </c>
      <c r="AN41" s="92" t="s">
        <v>239</v>
      </c>
      <c r="AO41" s="92" t="s">
        <v>239</v>
      </c>
      <c r="AP41" s="92" t="s">
        <v>239</v>
      </c>
      <c r="AQ41" s="92" t="s">
        <v>239</v>
      </c>
      <c r="AR41" s="92"/>
      <c r="AS41" s="104"/>
      <c r="AT41" s="104"/>
      <c r="AU41" s="104"/>
      <c r="AV41" s="104"/>
      <c r="AW41" s="104"/>
      <c r="AX41" s="104"/>
      <c r="AY41" s="104"/>
      <c r="AZ41" s="104"/>
      <c r="BA41" s="104"/>
      <c r="BB41" s="91"/>
      <c r="BC41" s="87"/>
      <c r="BD41" s="91"/>
      <c r="BE41" s="91"/>
      <c r="BF41" s="87"/>
      <c r="BG41" s="91"/>
      <c r="BH41" s="91"/>
      <c r="BI41" s="87"/>
      <c r="BJ41" s="91"/>
      <c r="BK41" s="91"/>
      <c r="BL41" s="87"/>
    </row>
    <row r="42" spans="1:64" ht="11.25" customHeight="1">
      <c r="A42" s="110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92" t="s">
        <v>241</v>
      </c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92"/>
      <c r="AM42" s="92"/>
      <c r="AN42" s="92"/>
      <c r="AO42" s="92"/>
      <c r="AP42" s="92"/>
      <c r="AQ42" s="92"/>
      <c r="AR42" s="92" t="s">
        <v>241</v>
      </c>
      <c r="AS42" s="104"/>
      <c r="AT42" s="104"/>
      <c r="AU42" s="104"/>
      <c r="AV42" s="104"/>
      <c r="AW42" s="104"/>
      <c r="AX42" s="104"/>
      <c r="AY42" s="104"/>
      <c r="AZ42" s="104"/>
      <c r="BA42" s="104"/>
      <c r="BB42" s="91"/>
      <c r="BC42" s="87"/>
      <c r="BD42" s="91"/>
      <c r="BE42" s="91"/>
      <c r="BF42" s="87"/>
      <c r="BG42" s="91"/>
      <c r="BH42" s="91"/>
      <c r="BI42" s="87"/>
      <c r="BJ42" s="91"/>
      <c r="BK42" s="91"/>
      <c r="BL42" s="87"/>
    </row>
    <row r="43" spans="1:64" ht="11.25" customHeight="1">
      <c r="A43" s="110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92" t="s">
        <v>241</v>
      </c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92"/>
      <c r="AM43" s="92"/>
      <c r="AN43" s="92"/>
      <c r="AO43" s="92"/>
      <c r="AP43" s="92"/>
      <c r="AQ43" s="92"/>
      <c r="AR43" s="92" t="s">
        <v>241</v>
      </c>
      <c r="AS43" s="104"/>
      <c r="AT43" s="104"/>
      <c r="AU43" s="104"/>
      <c r="AV43" s="104"/>
      <c r="AW43" s="104"/>
      <c r="AX43" s="104"/>
      <c r="AY43" s="104"/>
      <c r="AZ43" s="104"/>
      <c r="BA43" s="104"/>
      <c r="BB43" s="91"/>
      <c r="BC43" s="87"/>
      <c r="BD43" s="91"/>
      <c r="BE43" s="91"/>
      <c r="BF43" s="87"/>
      <c r="BG43" s="91"/>
      <c r="BH43" s="91"/>
      <c r="BI43" s="87"/>
      <c r="BJ43" s="91"/>
      <c r="BK43" s="91"/>
      <c r="BL43" s="87"/>
    </row>
    <row r="44" spans="1:64" ht="11.25" customHeight="1">
      <c r="A44" s="110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92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92"/>
      <c r="AM44" s="92"/>
      <c r="AN44" s="92"/>
      <c r="AO44" s="92"/>
      <c r="AP44" s="92"/>
      <c r="AQ44" s="92"/>
      <c r="AR44" s="92" t="s">
        <v>241</v>
      </c>
      <c r="AS44" s="104"/>
      <c r="AT44" s="104"/>
      <c r="AU44" s="104"/>
      <c r="AV44" s="104"/>
      <c r="AW44" s="104"/>
      <c r="AX44" s="104"/>
      <c r="AY44" s="104"/>
      <c r="AZ44" s="104"/>
      <c r="BA44" s="104"/>
      <c r="BB44" s="91"/>
      <c r="BC44" s="87"/>
      <c r="BD44" s="91"/>
      <c r="BE44" s="91"/>
      <c r="BF44" s="87"/>
      <c r="BG44" s="91"/>
      <c r="BH44" s="91"/>
      <c r="BI44" s="87"/>
      <c r="BJ44" s="91"/>
      <c r="BK44" s="91"/>
      <c r="BL44" s="87"/>
    </row>
    <row r="45" spans="1:64" ht="11.25" customHeight="1">
      <c r="A45" s="110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92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92"/>
      <c r="AM45" s="92"/>
      <c r="AN45" s="92"/>
      <c r="AO45" s="92"/>
      <c r="AP45" s="92"/>
      <c r="AQ45" s="92"/>
      <c r="AR45" s="92" t="s">
        <v>241</v>
      </c>
      <c r="AS45" s="104"/>
      <c r="AT45" s="104"/>
      <c r="AU45" s="104"/>
      <c r="AV45" s="104"/>
      <c r="AW45" s="104"/>
      <c r="AX45" s="104"/>
      <c r="AY45" s="104"/>
      <c r="AZ45" s="104"/>
      <c r="BA45" s="104"/>
      <c r="BB45" s="91"/>
      <c r="BC45" s="87"/>
      <c r="BD45" s="91"/>
      <c r="BE45" s="91"/>
      <c r="BF45" s="87"/>
      <c r="BG45" s="91"/>
      <c r="BH45" s="91"/>
      <c r="BI45" s="87"/>
      <c r="BJ45" s="91"/>
      <c r="BK45" s="91"/>
      <c r="BL45" s="87"/>
    </row>
    <row r="46" spans="1:64" ht="2.25" customHeight="1">
      <c r="A46" s="1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91"/>
      <c r="BC46" s="87"/>
      <c r="BD46" s="91"/>
      <c r="BE46" s="91"/>
      <c r="BF46" s="87"/>
      <c r="BG46" s="91"/>
      <c r="BH46" s="91"/>
      <c r="BI46" s="87"/>
      <c r="BJ46" s="91"/>
      <c r="BK46" s="91"/>
      <c r="BL46" s="87"/>
    </row>
    <row r="47" spans="1:64" ht="11.25" customHeight="1">
      <c r="A47" s="110" t="s">
        <v>229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104" t="s">
        <v>241</v>
      </c>
      <c r="S47" s="104" t="s">
        <v>240</v>
      </c>
      <c r="T47" s="104" t="s">
        <v>240</v>
      </c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101"/>
      <c r="AH47" s="101" t="s">
        <v>167</v>
      </c>
      <c r="AI47" s="101" t="s">
        <v>167</v>
      </c>
      <c r="AJ47" s="101" t="s">
        <v>167</v>
      </c>
      <c r="AK47" s="101" t="s">
        <v>167</v>
      </c>
      <c r="AL47" s="101" t="s">
        <v>167</v>
      </c>
      <c r="AM47" s="101" t="s">
        <v>167</v>
      </c>
      <c r="AN47" s="101" t="s">
        <v>167</v>
      </c>
      <c r="AO47" s="101" t="s">
        <v>167</v>
      </c>
      <c r="AP47" s="101" t="s">
        <v>167</v>
      </c>
      <c r="AQ47" s="101" t="s">
        <v>167</v>
      </c>
      <c r="AR47" s="104" t="s">
        <v>241</v>
      </c>
      <c r="AS47" s="104" t="s">
        <v>240</v>
      </c>
      <c r="AT47" s="104" t="s">
        <v>240</v>
      </c>
      <c r="AU47" s="104" t="s">
        <v>240</v>
      </c>
      <c r="AV47" s="104" t="s">
        <v>240</v>
      </c>
      <c r="AW47" s="104" t="s">
        <v>240</v>
      </c>
      <c r="AX47" s="104" t="s">
        <v>240</v>
      </c>
      <c r="AY47" s="104" t="s">
        <v>240</v>
      </c>
      <c r="AZ47" s="104" t="s">
        <v>240</v>
      </c>
      <c r="BA47" s="104" t="s">
        <v>240</v>
      </c>
      <c r="BB47" s="91"/>
      <c r="BC47" s="87"/>
      <c r="BD47" s="91"/>
      <c r="BE47" s="91"/>
      <c r="BF47" s="87"/>
      <c r="BG47" s="91"/>
      <c r="BH47" s="91"/>
      <c r="BI47" s="87"/>
      <c r="BJ47" s="91"/>
      <c r="BK47" s="91"/>
      <c r="BL47" s="87"/>
    </row>
    <row r="48" spans="1:64" ht="11.25" customHeight="1">
      <c r="A48" s="110"/>
      <c r="B48" s="92"/>
      <c r="C48" s="92" t="s">
        <v>239</v>
      </c>
      <c r="D48" s="92" t="s">
        <v>239</v>
      </c>
      <c r="E48" s="92" t="s">
        <v>239</v>
      </c>
      <c r="F48" s="92" t="s">
        <v>239</v>
      </c>
      <c r="G48" s="92" t="s">
        <v>239</v>
      </c>
      <c r="H48" s="92" t="s">
        <v>239</v>
      </c>
      <c r="I48" s="92" t="s">
        <v>239</v>
      </c>
      <c r="J48" s="92" t="s">
        <v>239</v>
      </c>
      <c r="K48" s="92" t="s">
        <v>239</v>
      </c>
      <c r="L48" s="92" t="s">
        <v>239</v>
      </c>
      <c r="M48" s="92" t="s">
        <v>239</v>
      </c>
      <c r="N48" s="92" t="s">
        <v>239</v>
      </c>
      <c r="O48" s="92" t="s">
        <v>239</v>
      </c>
      <c r="P48" s="92" t="s">
        <v>239</v>
      </c>
      <c r="Q48" s="92" t="s">
        <v>239</v>
      </c>
      <c r="R48" s="104"/>
      <c r="S48" s="104"/>
      <c r="T48" s="104"/>
      <c r="U48" s="92" t="s">
        <v>239</v>
      </c>
      <c r="V48" s="92" t="s">
        <v>239</v>
      </c>
      <c r="W48" s="92" t="s">
        <v>239</v>
      </c>
      <c r="X48" s="92" t="s">
        <v>239</v>
      </c>
      <c r="Y48" s="92" t="s">
        <v>239</v>
      </c>
      <c r="Z48" s="92" t="s">
        <v>239</v>
      </c>
      <c r="AA48" s="92" t="s">
        <v>239</v>
      </c>
      <c r="AB48" s="92" t="s">
        <v>239</v>
      </c>
      <c r="AC48" s="92" t="s">
        <v>239</v>
      </c>
      <c r="AD48" s="92" t="s">
        <v>239</v>
      </c>
      <c r="AE48" s="92" t="s">
        <v>239</v>
      </c>
      <c r="AF48" s="92" t="s">
        <v>239</v>
      </c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91"/>
      <c r="BC48" s="87"/>
      <c r="BD48" s="91"/>
      <c r="BE48" s="91"/>
      <c r="BF48" s="87"/>
      <c r="BG48" s="91"/>
      <c r="BH48" s="91"/>
      <c r="BI48" s="87"/>
      <c r="BJ48" s="91"/>
      <c r="BK48" s="91"/>
      <c r="BL48" s="87"/>
    </row>
    <row r="49" spans="1:64" ht="11.25" customHeight="1">
      <c r="A49" s="110"/>
      <c r="B49" s="92"/>
      <c r="C49" s="92" t="s">
        <v>239</v>
      </c>
      <c r="D49" s="92" t="s">
        <v>239</v>
      </c>
      <c r="E49" s="92" t="s">
        <v>239</v>
      </c>
      <c r="F49" s="92" t="s">
        <v>239</v>
      </c>
      <c r="G49" s="92" t="s">
        <v>239</v>
      </c>
      <c r="H49" s="92" t="s">
        <v>239</v>
      </c>
      <c r="I49" s="92" t="s">
        <v>239</v>
      </c>
      <c r="J49" s="92" t="s">
        <v>239</v>
      </c>
      <c r="K49" s="92" t="s">
        <v>239</v>
      </c>
      <c r="L49" s="92" t="s">
        <v>239</v>
      </c>
      <c r="M49" s="92" t="s">
        <v>239</v>
      </c>
      <c r="N49" s="92" t="s">
        <v>239</v>
      </c>
      <c r="O49" s="92" t="s">
        <v>239</v>
      </c>
      <c r="P49" s="92" t="s">
        <v>239</v>
      </c>
      <c r="Q49" s="92" t="s">
        <v>239</v>
      </c>
      <c r="R49" s="104"/>
      <c r="S49" s="104"/>
      <c r="T49" s="104"/>
      <c r="U49" s="92"/>
      <c r="V49" s="92"/>
      <c r="W49" s="92"/>
      <c r="X49" s="92"/>
      <c r="Y49" s="92"/>
      <c r="Z49" s="92"/>
      <c r="AA49" s="92" t="s">
        <v>239</v>
      </c>
      <c r="AB49" s="92" t="s">
        <v>239</v>
      </c>
      <c r="AC49" s="92" t="s">
        <v>239</v>
      </c>
      <c r="AD49" s="92" t="s">
        <v>239</v>
      </c>
      <c r="AE49" s="92" t="s">
        <v>239</v>
      </c>
      <c r="AF49" s="92" t="s">
        <v>239</v>
      </c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91"/>
      <c r="BC49" s="87"/>
      <c r="BD49" s="91"/>
      <c r="BE49" s="91"/>
      <c r="BF49" s="87"/>
      <c r="BG49" s="91"/>
      <c r="BH49" s="91"/>
      <c r="BI49" s="87"/>
      <c r="BJ49" s="91"/>
      <c r="BK49" s="91"/>
      <c r="BL49" s="87"/>
    </row>
    <row r="50" spans="1:64" ht="11.25" customHeight="1">
      <c r="A50" s="110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104"/>
      <c r="S50" s="104"/>
      <c r="T50" s="104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91"/>
      <c r="BC50" s="87"/>
      <c r="BD50" s="91"/>
      <c r="BE50" s="91"/>
      <c r="BF50" s="87"/>
      <c r="BG50" s="91"/>
      <c r="BH50" s="91"/>
      <c r="BI50" s="87"/>
      <c r="BJ50" s="91"/>
      <c r="BK50" s="91"/>
      <c r="BL50" s="87"/>
    </row>
    <row r="51" spans="1:64" ht="11.25" customHeight="1">
      <c r="A51" s="110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104"/>
      <c r="S51" s="104"/>
      <c r="T51" s="104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91"/>
      <c r="BC51" s="87"/>
      <c r="BD51" s="91"/>
      <c r="BE51" s="91"/>
      <c r="BF51" s="87"/>
      <c r="BG51" s="91"/>
      <c r="BH51" s="91"/>
      <c r="BI51" s="87"/>
      <c r="BJ51" s="91"/>
      <c r="BK51" s="91"/>
      <c r="BL51" s="87"/>
    </row>
    <row r="52" spans="1:64" ht="11.25" customHeight="1">
      <c r="A52" s="110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104"/>
      <c r="S52" s="104"/>
      <c r="T52" s="104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91"/>
      <c r="BC52" s="87"/>
      <c r="BD52" s="91"/>
      <c r="BE52" s="91"/>
      <c r="BF52" s="87"/>
      <c r="BG52" s="91"/>
      <c r="BH52" s="91"/>
      <c r="BI52" s="87"/>
      <c r="BJ52" s="91"/>
      <c r="BK52" s="91"/>
      <c r="BL52" s="87"/>
    </row>
    <row r="53" spans="1:64" ht="2.25" customHeight="1">
      <c r="A53" s="1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91"/>
      <c r="BC53" s="87"/>
      <c r="BD53" s="91"/>
      <c r="BE53" s="91"/>
      <c r="BF53" s="87"/>
      <c r="BG53" s="91"/>
      <c r="BH53" s="91"/>
      <c r="BI53" s="87"/>
      <c r="BJ53" s="91"/>
      <c r="BK53" s="91"/>
      <c r="BL53" s="87"/>
    </row>
    <row r="54" spans="1:64" ht="11.25" customHeight="1">
      <c r="A54" s="110" t="s">
        <v>230</v>
      </c>
      <c r="B54" s="104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101" t="s">
        <v>241</v>
      </c>
      <c r="S54" s="101" t="s">
        <v>240</v>
      </c>
      <c r="T54" s="101" t="s">
        <v>240</v>
      </c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104" t="s">
        <v>167</v>
      </c>
      <c r="AH54" s="104" t="s">
        <v>167</v>
      </c>
      <c r="AI54" s="104" t="s">
        <v>167</v>
      </c>
      <c r="AJ54" s="104" t="s">
        <v>167</v>
      </c>
      <c r="AK54" s="104" t="s">
        <v>167</v>
      </c>
      <c r="AL54" s="104" t="s">
        <v>167</v>
      </c>
      <c r="AM54" s="104" t="s">
        <v>167</v>
      </c>
      <c r="AN54" s="104" t="s">
        <v>167</v>
      </c>
      <c r="AO54" s="104" t="s">
        <v>167</v>
      </c>
      <c r="AP54" s="101" t="s">
        <v>241</v>
      </c>
      <c r="AQ54" s="104" t="s">
        <v>242</v>
      </c>
      <c r="AR54" s="104" t="s">
        <v>242</v>
      </c>
      <c r="AS54" s="104" t="s">
        <v>76</v>
      </c>
      <c r="AT54" s="104" t="s">
        <v>76</v>
      </c>
      <c r="AU54" s="104" t="s">
        <v>76</v>
      </c>
      <c r="AV54" s="104" t="s">
        <v>76</v>
      </c>
      <c r="AW54" s="104" t="s">
        <v>76</v>
      </c>
      <c r="AX54" s="104" t="s">
        <v>76</v>
      </c>
      <c r="AY54" s="104" t="s">
        <v>76</v>
      </c>
      <c r="AZ54" s="104" t="s">
        <v>76</v>
      </c>
      <c r="BA54" s="104" t="s">
        <v>76</v>
      </c>
      <c r="BB54" s="91"/>
      <c r="BC54" s="87"/>
      <c r="BD54" s="91"/>
      <c r="BE54" s="91"/>
      <c r="BF54" s="87"/>
      <c r="BG54" s="91"/>
      <c r="BH54" s="91"/>
      <c r="BI54" s="87"/>
      <c r="BJ54" s="91"/>
      <c r="BK54" s="91"/>
      <c r="BL54" s="87"/>
    </row>
    <row r="55" spans="1:64" ht="11.25" customHeight="1">
      <c r="A55" s="110"/>
      <c r="B55" s="104"/>
      <c r="C55" s="92" t="s">
        <v>239</v>
      </c>
      <c r="D55" s="92" t="s">
        <v>239</v>
      </c>
      <c r="E55" s="92" t="s">
        <v>239</v>
      </c>
      <c r="F55" s="92" t="s">
        <v>239</v>
      </c>
      <c r="G55" s="92" t="s">
        <v>239</v>
      </c>
      <c r="H55" s="92" t="s">
        <v>239</v>
      </c>
      <c r="I55" s="92" t="s">
        <v>239</v>
      </c>
      <c r="J55" s="92" t="s">
        <v>239</v>
      </c>
      <c r="K55" s="92" t="s">
        <v>239</v>
      </c>
      <c r="L55" s="92" t="s">
        <v>239</v>
      </c>
      <c r="M55" s="92" t="s">
        <v>239</v>
      </c>
      <c r="N55" s="92" t="s">
        <v>239</v>
      </c>
      <c r="O55" s="92" t="s">
        <v>239</v>
      </c>
      <c r="P55" s="92" t="s">
        <v>239</v>
      </c>
      <c r="Q55" s="92" t="s">
        <v>239</v>
      </c>
      <c r="R55" s="102"/>
      <c r="S55" s="102"/>
      <c r="T55" s="102"/>
      <c r="U55" s="92" t="s">
        <v>239</v>
      </c>
      <c r="V55" s="92" t="s">
        <v>239</v>
      </c>
      <c r="W55" s="92" t="s">
        <v>239</v>
      </c>
      <c r="X55" s="92" t="s">
        <v>239</v>
      </c>
      <c r="Y55" s="92" t="s">
        <v>239</v>
      </c>
      <c r="Z55" s="92" t="s">
        <v>239</v>
      </c>
      <c r="AA55" s="92" t="s">
        <v>239</v>
      </c>
      <c r="AB55" s="92" t="s">
        <v>239</v>
      </c>
      <c r="AC55" s="92" t="s">
        <v>239</v>
      </c>
      <c r="AD55" s="92" t="s">
        <v>239</v>
      </c>
      <c r="AE55" s="92" t="s">
        <v>239</v>
      </c>
      <c r="AF55" s="92" t="s">
        <v>239</v>
      </c>
      <c r="AG55" s="104"/>
      <c r="AH55" s="104"/>
      <c r="AI55" s="104"/>
      <c r="AJ55" s="104"/>
      <c r="AK55" s="104"/>
      <c r="AL55" s="104"/>
      <c r="AM55" s="104"/>
      <c r="AN55" s="104"/>
      <c r="AO55" s="104"/>
      <c r="AP55" s="102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91"/>
      <c r="BC55" s="87"/>
      <c r="BD55" s="91"/>
      <c r="BE55" s="91"/>
      <c r="BF55" s="87"/>
      <c r="BG55" s="91"/>
      <c r="BH55" s="91"/>
      <c r="BI55" s="87"/>
      <c r="BJ55" s="91"/>
      <c r="BK55" s="91"/>
      <c r="BL55" s="87"/>
    </row>
    <row r="56" spans="1:64" ht="11.25" customHeight="1">
      <c r="A56" s="110"/>
      <c r="B56" s="104"/>
      <c r="C56" s="92" t="s">
        <v>239</v>
      </c>
      <c r="D56" s="92" t="s">
        <v>239</v>
      </c>
      <c r="E56" s="92" t="s">
        <v>239</v>
      </c>
      <c r="F56" s="92" t="s">
        <v>239</v>
      </c>
      <c r="G56" s="92" t="s">
        <v>239</v>
      </c>
      <c r="H56" s="92" t="s">
        <v>239</v>
      </c>
      <c r="I56" s="92" t="s">
        <v>239</v>
      </c>
      <c r="J56" s="92" t="s">
        <v>239</v>
      </c>
      <c r="K56" s="92" t="s">
        <v>239</v>
      </c>
      <c r="L56" s="92" t="s">
        <v>239</v>
      </c>
      <c r="M56" s="92" t="s">
        <v>239</v>
      </c>
      <c r="N56" s="92" t="s">
        <v>239</v>
      </c>
      <c r="O56" s="92" t="s">
        <v>239</v>
      </c>
      <c r="P56" s="92" t="s">
        <v>239</v>
      </c>
      <c r="Q56" s="92" t="s">
        <v>239</v>
      </c>
      <c r="R56" s="102"/>
      <c r="S56" s="102"/>
      <c r="T56" s="102"/>
      <c r="U56" s="92" t="s">
        <v>239</v>
      </c>
      <c r="V56" s="92" t="s">
        <v>239</v>
      </c>
      <c r="W56" s="92" t="s">
        <v>239</v>
      </c>
      <c r="X56" s="92" t="s">
        <v>239</v>
      </c>
      <c r="Y56" s="92" t="s">
        <v>239</v>
      </c>
      <c r="Z56" s="92" t="s">
        <v>239</v>
      </c>
      <c r="AA56" s="92" t="s">
        <v>239</v>
      </c>
      <c r="AB56" s="92" t="s">
        <v>239</v>
      </c>
      <c r="AC56" s="92" t="s">
        <v>239</v>
      </c>
      <c r="AD56" s="92" t="s">
        <v>239</v>
      </c>
      <c r="AE56" s="92" t="s">
        <v>239</v>
      </c>
      <c r="AF56" s="92" t="s">
        <v>239</v>
      </c>
      <c r="AG56" s="104"/>
      <c r="AH56" s="104"/>
      <c r="AI56" s="104"/>
      <c r="AJ56" s="104"/>
      <c r="AK56" s="104"/>
      <c r="AL56" s="104"/>
      <c r="AM56" s="104"/>
      <c r="AN56" s="104"/>
      <c r="AO56" s="104"/>
      <c r="AP56" s="102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91"/>
      <c r="BC56" s="87"/>
      <c r="BD56" s="91"/>
      <c r="BE56" s="91"/>
      <c r="BF56" s="87"/>
      <c r="BG56" s="91"/>
      <c r="BH56" s="91"/>
      <c r="BI56" s="87"/>
      <c r="BJ56" s="91"/>
      <c r="BK56" s="91"/>
      <c r="BL56" s="87"/>
    </row>
    <row r="57" spans="1:64" ht="11.25" customHeight="1">
      <c r="A57" s="110"/>
      <c r="B57" s="104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102"/>
      <c r="S57" s="102"/>
      <c r="T57" s="10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104"/>
      <c r="AH57" s="104"/>
      <c r="AI57" s="104"/>
      <c r="AJ57" s="104"/>
      <c r="AK57" s="104"/>
      <c r="AL57" s="104"/>
      <c r="AM57" s="104"/>
      <c r="AN57" s="104"/>
      <c r="AO57" s="104"/>
      <c r="AP57" s="102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91"/>
      <c r="BC57" s="87"/>
      <c r="BD57" s="91"/>
      <c r="BE57" s="91"/>
      <c r="BF57" s="87"/>
      <c r="BG57" s="91"/>
      <c r="BH57" s="91"/>
      <c r="BI57" s="87"/>
      <c r="BJ57" s="91"/>
      <c r="BK57" s="91"/>
      <c r="BL57" s="87"/>
    </row>
    <row r="58" spans="1:64" ht="11.25" customHeight="1">
      <c r="A58" s="110"/>
      <c r="B58" s="10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102"/>
      <c r="S58" s="102"/>
      <c r="T58" s="10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104"/>
      <c r="AH58" s="104"/>
      <c r="AI58" s="104"/>
      <c r="AJ58" s="104"/>
      <c r="AK58" s="104"/>
      <c r="AL58" s="104"/>
      <c r="AM58" s="104"/>
      <c r="AN58" s="104"/>
      <c r="AO58" s="104"/>
      <c r="AP58" s="102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91"/>
      <c r="BC58" s="87"/>
      <c r="BD58" s="91"/>
      <c r="BE58" s="91"/>
      <c r="BF58" s="87"/>
      <c r="BG58" s="91"/>
      <c r="BH58" s="91"/>
      <c r="BI58" s="87"/>
      <c r="BJ58" s="91"/>
      <c r="BK58" s="91"/>
      <c r="BL58" s="87"/>
    </row>
    <row r="59" spans="1:64" ht="11.25" customHeight="1">
      <c r="A59" s="110"/>
      <c r="B59" s="104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103"/>
      <c r="S59" s="103"/>
      <c r="T59" s="103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104"/>
      <c r="AH59" s="104"/>
      <c r="AI59" s="104"/>
      <c r="AJ59" s="104"/>
      <c r="AK59" s="104"/>
      <c r="AL59" s="104"/>
      <c r="AM59" s="104"/>
      <c r="AN59" s="104"/>
      <c r="AO59" s="104"/>
      <c r="AP59" s="103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91"/>
      <c r="BC59" s="87"/>
      <c r="BD59" s="91"/>
      <c r="BE59" s="91"/>
      <c r="BF59" s="87"/>
      <c r="BG59" s="91"/>
      <c r="BH59" s="91"/>
      <c r="BI59" s="87"/>
      <c r="BJ59" s="91"/>
      <c r="BK59" s="91"/>
      <c r="BL59" s="87"/>
    </row>
    <row r="60" spans="1:64" ht="13.5" customHeight="1" hidden="1">
      <c r="A60" s="1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91"/>
      <c r="BC60" s="87"/>
      <c r="BD60" s="91"/>
      <c r="BE60" s="91"/>
      <c r="BF60" s="87"/>
      <c r="BG60" s="91"/>
      <c r="BH60" s="91"/>
      <c r="BI60" s="87"/>
      <c r="BJ60" s="91"/>
      <c r="BK60" s="91"/>
      <c r="BL60" s="87"/>
    </row>
    <row r="61" spans="1:64" ht="13.5" customHeight="1" hidden="1">
      <c r="A61" s="110" t="s">
        <v>231</v>
      </c>
      <c r="B61" s="104" t="s">
        <v>76</v>
      </c>
      <c r="C61" s="104" t="s">
        <v>76</v>
      </c>
      <c r="D61" s="104" t="s">
        <v>76</v>
      </c>
      <c r="E61" s="104" t="s">
        <v>76</v>
      </c>
      <c r="F61" s="104" t="s">
        <v>76</v>
      </c>
      <c r="G61" s="104" t="s">
        <v>76</v>
      </c>
      <c r="H61" s="104" t="s">
        <v>76</v>
      </c>
      <c r="I61" s="104" t="s">
        <v>76</v>
      </c>
      <c r="J61" s="104" t="s">
        <v>76</v>
      </c>
      <c r="K61" s="104" t="s">
        <v>76</v>
      </c>
      <c r="L61" s="104" t="s">
        <v>76</v>
      </c>
      <c r="M61" s="104" t="s">
        <v>76</v>
      </c>
      <c r="N61" s="104" t="s">
        <v>76</v>
      </c>
      <c r="O61" s="104" t="s">
        <v>76</v>
      </c>
      <c r="P61" s="104" t="s">
        <v>76</v>
      </c>
      <c r="Q61" s="104" t="s">
        <v>76</v>
      </c>
      <c r="R61" s="104" t="s">
        <v>76</v>
      </c>
      <c r="S61" s="104" t="s">
        <v>76</v>
      </c>
      <c r="T61" s="104" t="s">
        <v>76</v>
      </c>
      <c r="U61" s="104" t="s">
        <v>76</v>
      </c>
      <c r="V61" s="104" t="s">
        <v>76</v>
      </c>
      <c r="W61" s="104" t="s">
        <v>76</v>
      </c>
      <c r="X61" s="104" t="s">
        <v>76</v>
      </c>
      <c r="Y61" s="104" t="s">
        <v>76</v>
      </c>
      <c r="Z61" s="104" t="s">
        <v>76</v>
      </c>
      <c r="AA61" s="104" t="s">
        <v>76</v>
      </c>
      <c r="AB61" s="104" t="s">
        <v>76</v>
      </c>
      <c r="AC61" s="104" t="s">
        <v>76</v>
      </c>
      <c r="AD61" s="104" t="s">
        <v>76</v>
      </c>
      <c r="AE61" s="104" t="s">
        <v>76</v>
      </c>
      <c r="AF61" s="104" t="s">
        <v>76</v>
      </c>
      <c r="AG61" s="104" t="s">
        <v>76</v>
      </c>
      <c r="AH61" s="104" t="s">
        <v>76</v>
      </c>
      <c r="AI61" s="104" t="s">
        <v>76</v>
      </c>
      <c r="AJ61" s="104" t="s">
        <v>76</v>
      </c>
      <c r="AK61" s="104" t="s">
        <v>76</v>
      </c>
      <c r="AL61" s="104" t="s">
        <v>76</v>
      </c>
      <c r="AM61" s="104" t="s">
        <v>76</v>
      </c>
      <c r="AN61" s="104" t="s">
        <v>76</v>
      </c>
      <c r="AO61" s="104" t="s">
        <v>76</v>
      </c>
      <c r="AP61" s="104" t="s">
        <v>76</v>
      </c>
      <c r="AQ61" s="104" t="s">
        <v>76</v>
      </c>
      <c r="AR61" s="104" t="s">
        <v>76</v>
      </c>
      <c r="AS61" s="104" t="s">
        <v>76</v>
      </c>
      <c r="AT61" s="104" t="s">
        <v>76</v>
      </c>
      <c r="AU61" s="104" t="s">
        <v>76</v>
      </c>
      <c r="AV61" s="104" t="s">
        <v>76</v>
      </c>
      <c r="AW61" s="104" t="s">
        <v>76</v>
      </c>
      <c r="AX61" s="104" t="s">
        <v>76</v>
      </c>
      <c r="AY61" s="104" t="s">
        <v>76</v>
      </c>
      <c r="AZ61" s="104" t="s">
        <v>76</v>
      </c>
      <c r="BA61" s="104" t="s">
        <v>76</v>
      </c>
      <c r="BB61" s="91"/>
      <c r="BC61" s="87"/>
      <c r="BD61" s="91"/>
      <c r="BE61" s="91"/>
      <c r="BF61" s="87"/>
      <c r="BG61" s="91"/>
      <c r="BH61" s="91"/>
      <c r="BI61" s="87"/>
      <c r="BJ61" s="91"/>
      <c r="BK61" s="91"/>
      <c r="BL61" s="87"/>
    </row>
    <row r="62" spans="1:64" ht="13.5" customHeight="1" hidden="1">
      <c r="A62" s="110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91"/>
      <c r="BC62" s="87"/>
      <c r="BD62" s="91"/>
      <c r="BE62" s="91"/>
      <c r="BF62" s="87"/>
      <c r="BG62" s="91"/>
      <c r="BH62" s="91"/>
      <c r="BI62" s="87"/>
      <c r="BJ62" s="91"/>
      <c r="BK62" s="91"/>
      <c r="BL62" s="87"/>
    </row>
    <row r="63" spans="1:64" ht="13.5" customHeight="1" hidden="1">
      <c r="A63" s="110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91"/>
      <c r="BC63" s="87"/>
      <c r="BD63" s="91"/>
      <c r="BE63" s="91"/>
      <c r="BF63" s="87"/>
      <c r="BG63" s="91"/>
      <c r="BH63" s="91"/>
      <c r="BI63" s="87"/>
      <c r="BJ63" s="91"/>
      <c r="BK63" s="91"/>
      <c r="BL63" s="87"/>
    </row>
    <row r="64" spans="1:64" ht="13.5" customHeight="1" hidden="1">
      <c r="A64" s="110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91"/>
      <c r="BC64" s="87"/>
      <c r="BD64" s="91"/>
      <c r="BE64" s="91"/>
      <c r="BF64" s="87"/>
      <c r="BG64" s="91"/>
      <c r="BH64" s="91"/>
      <c r="BI64" s="87"/>
      <c r="BJ64" s="91"/>
      <c r="BK64" s="91"/>
      <c r="BL64" s="87"/>
    </row>
    <row r="65" spans="1:64" ht="13.5" customHeight="1" hidden="1">
      <c r="A65" s="110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91"/>
      <c r="BC65" s="87"/>
      <c r="BD65" s="91"/>
      <c r="BE65" s="91"/>
      <c r="BF65" s="87"/>
      <c r="BG65" s="91"/>
      <c r="BH65" s="91"/>
      <c r="BI65" s="87"/>
      <c r="BJ65" s="91"/>
      <c r="BK65" s="91"/>
      <c r="BL65" s="87"/>
    </row>
    <row r="66" spans="1:64" ht="13.5" customHeight="1" hidden="1">
      <c r="A66" s="110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91"/>
      <c r="BC66" s="87"/>
      <c r="BD66" s="91"/>
      <c r="BE66" s="91"/>
      <c r="BF66" s="87"/>
      <c r="BG66" s="91"/>
      <c r="BH66" s="91"/>
      <c r="BI66" s="87"/>
      <c r="BJ66" s="91"/>
      <c r="BK66" s="91"/>
      <c r="BL66" s="87"/>
    </row>
    <row r="67" spans="1:64" ht="13.5" customHeight="1" hidden="1">
      <c r="A67" s="1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91"/>
      <c r="BC67" s="87"/>
      <c r="BD67" s="91"/>
      <c r="BE67" s="91"/>
      <c r="BF67" s="87"/>
      <c r="BG67" s="91"/>
      <c r="BH67" s="91"/>
      <c r="BI67" s="87"/>
      <c r="BJ67" s="91"/>
      <c r="BK67" s="91"/>
      <c r="BL67" s="87"/>
    </row>
    <row r="68" spans="1:64" ht="13.5" customHeight="1" hidden="1">
      <c r="A68" s="110" t="s">
        <v>232</v>
      </c>
      <c r="B68" s="104" t="s">
        <v>76</v>
      </c>
      <c r="C68" s="104" t="s">
        <v>76</v>
      </c>
      <c r="D68" s="104" t="s">
        <v>76</v>
      </c>
      <c r="E68" s="104" t="s">
        <v>76</v>
      </c>
      <c r="F68" s="104" t="s">
        <v>76</v>
      </c>
      <c r="G68" s="104" t="s">
        <v>76</v>
      </c>
      <c r="H68" s="104" t="s">
        <v>76</v>
      </c>
      <c r="I68" s="104" t="s">
        <v>76</v>
      </c>
      <c r="J68" s="104" t="s">
        <v>76</v>
      </c>
      <c r="K68" s="104" t="s">
        <v>76</v>
      </c>
      <c r="L68" s="104" t="s">
        <v>76</v>
      </c>
      <c r="M68" s="104" t="s">
        <v>76</v>
      </c>
      <c r="N68" s="104" t="s">
        <v>76</v>
      </c>
      <c r="O68" s="104" t="s">
        <v>76</v>
      </c>
      <c r="P68" s="104" t="s">
        <v>76</v>
      </c>
      <c r="Q68" s="104" t="s">
        <v>76</v>
      </c>
      <c r="R68" s="104" t="s">
        <v>76</v>
      </c>
      <c r="S68" s="104" t="s">
        <v>76</v>
      </c>
      <c r="T68" s="104" t="s">
        <v>76</v>
      </c>
      <c r="U68" s="104" t="s">
        <v>76</v>
      </c>
      <c r="V68" s="104" t="s">
        <v>76</v>
      </c>
      <c r="W68" s="104" t="s">
        <v>76</v>
      </c>
      <c r="X68" s="104" t="s">
        <v>76</v>
      </c>
      <c r="Y68" s="104" t="s">
        <v>76</v>
      </c>
      <c r="Z68" s="104" t="s">
        <v>76</v>
      </c>
      <c r="AA68" s="104" t="s">
        <v>76</v>
      </c>
      <c r="AB68" s="104" t="s">
        <v>76</v>
      </c>
      <c r="AC68" s="104" t="s">
        <v>76</v>
      </c>
      <c r="AD68" s="104" t="s">
        <v>76</v>
      </c>
      <c r="AE68" s="104" t="s">
        <v>76</v>
      </c>
      <c r="AF68" s="104" t="s">
        <v>76</v>
      </c>
      <c r="AG68" s="104" t="s">
        <v>76</v>
      </c>
      <c r="AH68" s="104" t="s">
        <v>76</v>
      </c>
      <c r="AI68" s="104" t="s">
        <v>76</v>
      </c>
      <c r="AJ68" s="104" t="s">
        <v>76</v>
      </c>
      <c r="AK68" s="104" t="s">
        <v>76</v>
      </c>
      <c r="AL68" s="104" t="s">
        <v>76</v>
      </c>
      <c r="AM68" s="104" t="s">
        <v>76</v>
      </c>
      <c r="AN68" s="104" t="s">
        <v>76</v>
      </c>
      <c r="AO68" s="104" t="s">
        <v>76</v>
      </c>
      <c r="AP68" s="104" t="s">
        <v>76</v>
      </c>
      <c r="AQ68" s="104" t="s">
        <v>76</v>
      </c>
      <c r="AR68" s="104" t="s">
        <v>76</v>
      </c>
      <c r="AS68" s="104" t="s">
        <v>76</v>
      </c>
      <c r="AT68" s="104" t="s">
        <v>76</v>
      </c>
      <c r="AU68" s="104" t="s">
        <v>76</v>
      </c>
      <c r="AV68" s="104" t="s">
        <v>76</v>
      </c>
      <c r="AW68" s="104" t="s">
        <v>76</v>
      </c>
      <c r="AX68" s="104" t="s">
        <v>76</v>
      </c>
      <c r="AY68" s="104" t="s">
        <v>76</v>
      </c>
      <c r="AZ68" s="104" t="s">
        <v>76</v>
      </c>
      <c r="BA68" s="104" t="s">
        <v>76</v>
      </c>
      <c r="BB68" s="91"/>
      <c r="BC68" s="87"/>
      <c r="BD68" s="91"/>
      <c r="BE68" s="91"/>
      <c r="BF68" s="87"/>
      <c r="BG68" s="91"/>
      <c r="BH68" s="91"/>
      <c r="BI68" s="87"/>
      <c r="BJ68" s="91"/>
      <c r="BK68" s="91"/>
      <c r="BL68" s="87"/>
    </row>
    <row r="69" spans="1:64" ht="13.5" customHeight="1" hidden="1">
      <c r="A69" s="110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91"/>
      <c r="BC69" s="87"/>
      <c r="BD69" s="91"/>
      <c r="BE69" s="91"/>
      <c r="BF69" s="87"/>
      <c r="BG69" s="91"/>
      <c r="BH69" s="91"/>
      <c r="BI69" s="87"/>
      <c r="BJ69" s="91"/>
      <c r="BK69" s="91"/>
      <c r="BL69" s="87"/>
    </row>
    <row r="70" spans="1:64" ht="13.5" customHeight="1" hidden="1">
      <c r="A70" s="110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91"/>
      <c r="BC70" s="87"/>
      <c r="BD70" s="91"/>
      <c r="BE70" s="91"/>
      <c r="BF70" s="87"/>
      <c r="BG70" s="91"/>
      <c r="BH70" s="91"/>
      <c r="BI70" s="87"/>
      <c r="BJ70" s="91"/>
      <c r="BK70" s="91"/>
      <c r="BL70" s="87"/>
    </row>
    <row r="71" spans="1:64" ht="13.5" customHeight="1" hidden="1">
      <c r="A71" s="110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91"/>
      <c r="BC71" s="87"/>
      <c r="BD71" s="91"/>
      <c r="BE71" s="91"/>
      <c r="BF71" s="87"/>
      <c r="BG71" s="91"/>
      <c r="BH71" s="91"/>
      <c r="BI71" s="87"/>
      <c r="BJ71" s="91"/>
      <c r="BK71" s="91"/>
      <c r="BL71" s="87"/>
    </row>
    <row r="72" spans="1:64" ht="13.5" customHeight="1" hidden="1">
      <c r="A72" s="110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91"/>
      <c r="BC72" s="87"/>
      <c r="BD72" s="91"/>
      <c r="BE72" s="91"/>
      <c r="BF72" s="87"/>
      <c r="BG72" s="91"/>
      <c r="BH72" s="91"/>
      <c r="BI72" s="87"/>
      <c r="BJ72" s="91"/>
      <c r="BK72" s="91"/>
      <c r="BL72" s="87"/>
    </row>
    <row r="73" spans="1:64" ht="13.5" customHeight="1" hidden="1">
      <c r="A73" s="110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91"/>
      <c r="BC73" s="87"/>
      <c r="BD73" s="91"/>
      <c r="BE73" s="91"/>
      <c r="BF73" s="87"/>
      <c r="BG73" s="91"/>
      <c r="BH73" s="91"/>
      <c r="BI73" s="87"/>
      <c r="BJ73" s="91"/>
      <c r="BK73" s="91"/>
      <c r="BL73" s="87"/>
    </row>
    <row r="74" spans="1:64" ht="13.5" customHeight="1" hidden="1">
      <c r="A74" s="1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91"/>
      <c r="BC74" s="87"/>
      <c r="BD74" s="91"/>
      <c r="BE74" s="91"/>
      <c r="BF74" s="87"/>
      <c r="BG74" s="91"/>
      <c r="BH74" s="91"/>
      <c r="BI74" s="87"/>
      <c r="BJ74" s="91"/>
      <c r="BK74" s="91"/>
      <c r="BL74" s="87"/>
    </row>
    <row r="75" spans="1:64" ht="13.5" customHeight="1" hidden="1">
      <c r="A75" s="110" t="s">
        <v>233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91"/>
      <c r="BC75" s="87"/>
      <c r="BD75" s="91"/>
      <c r="BE75" s="91"/>
      <c r="BF75" s="87"/>
      <c r="BG75" s="91"/>
      <c r="BH75" s="91"/>
      <c r="BI75" s="87"/>
      <c r="BJ75" s="91"/>
      <c r="BK75" s="91"/>
      <c r="BL75" s="87"/>
    </row>
    <row r="76" spans="1:64" ht="13.5" customHeight="1" hidden="1">
      <c r="A76" s="110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91"/>
      <c r="BC76" s="87"/>
      <c r="BD76" s="91"/>
      <c r="BE76" s="91"/>
      <c r="BF76" s="87"/>
      <c r="BG76" s="91"/>
      <c r="BH76" s="91"/>
      <c r="BI76" s="87"/>
      <c r="BJ76" s="91"/>
      <c r="BK76" s="91"/>
      <c r="BL76" s="87"/>
    </row>
    <row r="77" spans="1:64" ht="13.5" customHeight="1" hidden="1">
      <c r="A77" s="110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91"/>
      <c r="BC77" s="87"/>
      <c r="BD77" s="91"/>
      <c r="BE77" s="91"/>
      <c r="BF77" s="87"/>
      <c r="BG77" s="91"/>
      <c r="BH77" s="91"/>
      <c r="BI77" s="87"/>
      <c r="BJ77" s="91"/>
      <c r="BK77" s="91"/>
      <c r="BL77" s="87"/>
    </row>
    <row r="78" spans="1:64" ht="13.5" customHeight="1" hidden="1">
      <c r="A78" s="110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91"/>
      <c r="BC78" s="87"/>
      <c r="BD78" s="91"/>
      <c r="BE78" s="91"/>
      <c r="BF78" s="87"/>
      <c r="BG78" s="91"/>
      <c r="BH78" s="91"/>
      <c r="BI78" s="87"/>
      <c r="BJ78" s="91"/>
      <c r="BK78" s="91"/>
      <c r="BL78" s="87"/>
    </row>
    <row r="79" spans="1:64" ht="13.5" customHeight="1" hidden="1">
      <c r="A79" s="110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91"/>
      <c r="BC79" s="87"/>
      <c r="BD79" s="91"/>
      <c r="BE79" s="91"/>
      <c r="BF79" s="87"/>
      <c r="BG79" s="91"/>
      <c r="BH79" s="91"/>
      <c r="BI79" s="87"/>
      <c r="BJ79" s="91"/>
      <c r="BK79" s="91"/>
      <c r="BL79" s="87"/>
    </row>
    <row r="80" spans="1:64" ht="13.5" customHeight="1" hidden="1">
      <c r="A80" s="110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91"/>
      <c r="BC80" s="87"/>
      <c r="BD80" s="91"/>
      <c r="BE80" s="91"/>
      <c r="BF80" s="87"/>
      <c r="BG80" s="91"/>
      <c r="BH80" s="91"/>
      <c r="BI80" s="87"/>
      <c r="BJ80" s="91"/>
      <c r="BK80" s="91"/>
      <c r="BL80" s="87"/>
    </row>
    <row r="81" spans="1:64" ht="13.5" customHeight="1" hidden="1">
      <c r="A81" s="1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91"/>
      <c r="BC81" s="87"/>
      <c r="BD81" s="91"/>
      <c r="BE81" s="91"/>
      <c r="BF81" s="87"/>
      <c r="BG81" s="91"/>
      <c r="BH81" s="91"/>
      <c r="BI81" s="87"/>
      <c r="BJ81" s="91"/>
      <c r="BK81" s="91"/>
      <c r="BL81" s="87"/>
    </row>
    <row r="82" spans="1:64" ht="13.5" customHeight="1" hidden="1">
      <c r="A82" s="110" t="s">
        <v>234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91"/>
      <c r="BC82" s="87"/>
      <c r="BD82" s="91"/>
      <c r="BE82" s="91"/>
      <c r="BF82" s="87"/>
      <c r="BG82" s="91"/>
      <c r="BH82" s="91"/>
      <c r="BI82" s="87"/>
      <c r="BJ82" s="91"/>
      <c r="BK82" s="91"/>
      <c r="BL82" s="87"/>
    </row>
    <row r="83" spans="1:64" ht="13.5" customHeight="1" hidden="1">
      <c r="A83" s="110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91"/>
      <c r="BC83" s="87"/>
      <c r="BD83" s="91"/>
      <c r="BE83" s="91"/>
      <c r="BF83" s="87"/>
      <c r="BG83" s="91"/>
      <c r="BH83" s="91"/>
      <c r="BI83" s="87"/>
      <c r="BJ83" s="91"/>
      <c r="BK83" s="91"/>
      <c r="BL83" s="87"/>
    </row>
    <row r="84" spans="1:64" ht="13.5" customHeight="1" hidden="1">
      <c r="A84" s="110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91"/>
      <c r="BC84" s="87"/>
      <c r="BD84" s="91"/>
      <c r="BE84" s="91"/>
      <c r="BF84" s="87"/>
      <c r="BG84" s="91"/>
      <c r="BH84" s="91"/>
      <c r="BI84" s="87"/>
      <c r="BJ84" s="91"/>
      <c r="BK84" s="91"/>
      <c r="BL84" s="87"/>
    </row>
    <row r="85" spans="1:64" ht="13.5" customHeight="1" hidden="1">
      <c r="A85" s="110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91"/>
      <c r="BC85" s="87"/>
      <c r="BD85" s="91"/>
      <c r="BE85" s="91"/>
      <c r="BF85" s="87"/>
      <c r="BG85" s="91"/>
      <c r="BH85" s="91"/>
      <c r="BI85" s="87"/>
      <c r="BJ85" s="91"/>
      <c r="BK85" s="91"/>
      <c r="BL85" s="87"/>
    </row>
    <row r="86" spans="1:64" ht="13.5" customHeight="1" hidden="1">
      <c r="A86" s="110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91"/>
      <c r="BC86" s="87"/>
      <c r="BD86" s="91"/>
      <c r="BE86" s="91"/>
      <c r="BF86" s="87"/>
      <c r="BG86" s="91"/>
      <c r="BH86" s="91"/>
      <c r="BI86" s="87"/>
      <c r="BJ86" s="91"/>
      <c r="BK86" s="91"/>
      <c r="BL86" s="87"/>
    </row>
    <row r="87" spans="1:64" ht="13.5" customHeight="1" hidden="1">
      <c r="A87" s="110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91"/>
      <c r="BC87" s="87"/>
      <c r="BD87" s="91"/>
      <c r="BE87" s="91"/>
      <c r="BF87" s="87"/>
      <c r="BG87" s="91"/>
      <c r="BH87" s="91"/>
      <c r="BI87" s="87"/>
      <c r="BJ87" s="91"/>
      <c r="BK87" s="91"/>
      <c r="BL87" s="87"/>
    </row>
    <row r="88" spans="1:64" ht="13.5" customHeight="1" hidden="1">
      <c r="A88" s="1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91"/>
      <c r="BC88" s="87"/>
      <c r="BD88" s="91"/>
      <c r="BE88" s="91"/>
      <c r="BF88" s="87"/>
      <c r="BG88" s="91"/>
      <c r="BH88" s="91"/>
      <c r="BI88" s="87"/>
      <c r="BJ88" s="91"/>
      <c r="BK88" s="91"/>
      <c r="BL88" s="87"/>
    </row>
    <row r="89" spans="1:64" ht="13.5" customHeight="1" hidden="1">
      <c r="A89" s="110" t="s">
        <v>235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91"/>
      <c r="BC89" s="87"/>
      <c r="BD89" s="91"/>
      <c r="BE89" s="91"/>
      <c r="BF89" s="87"/>
      <c r="BG89" s="91"/>
      <c r="BH89" s="91"/>
      <c r="BI89" s="87"/>
      <c r="BJ89" s="91"/>
      <c r="BK89" s="91"/>
      <c r="BL89" s="87"/>
    </row>
    <row r="90" spans="1:64" ht="13.5" customHeight="1" hidden="1">
      <c r="A90" s="110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91"/>
      <c r="BC90" s="87"/>
      <c r="BD90" s="91"/>
      <c r="BE90" s="91"/>
      <c r="BF90" s="87"/>
      <c r="BG90" s="91"/>
      <c r="BH90" s="91"/>
      <c r="BI90" s="87"/>
      <c r="BJ90" s="91"/>
      <c r="BK90" s="91"/>
      <c r="BL90" s="87"/>
    </row>
    <row r="91" spans="1:64" ht="13.5" customHeight="1" hidden="1">
      <c r="A91" s="110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91"/>
      <c r="BC91" s="87"/>
      <c r="BD91" s="91"/>
      <c r="BE91" s="91"/>
      <c r="BF91" s="87"/>
      <c r="BG91" s="91"/>
      <c r="BH91" s="91"/>
      <c r="BI91" s="87"/>
      <c r="BJ91" s="91"/>
      <c r="BK91" s="91"/>
      <c r="BL91" s="87"/>
    </row>
    <row r="92" spans="1:64" ht="13.5" customHeight="1" hidden="1">
      <c r="A92" s="110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91"/>
      <c r="BC92" s="87"/>
      <c r="BD92" s="91"/>
      <c r="BE92" s="91"/>
      <c r="BF92" s="87"/>
      <c r="BG92" s="91"/>
      <c r="BH92" s="91"/>
      <c r="BI92" s="87"/>
      <c r="BJ92" s="91"/>
      <c r="BK92" s="91"/>
      <c r="BL92" s="87"/>
    </row>
    <row r="93" spans="1:64" ht="13.5" customHeight="1" hidden="1">
      <c r="A93" s="110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91"/>
      <c r="BC93" s="87"/>
      <c r="BD93" s="91"/>
      <c r="BE93" s="91"/>
      <c r="BF93" s="87"/>
      <c r="BG93" s="91"/>
      <c r="BH93" s="91"/>
      <c r="BI93" s="87"/>
      <c r="BJ93" s="91"/>
      <c r="BK93" s="91"/>
      <c r="BL93" s="87"/>
    </row>
    <row r="94" spans="1:64" ht="13.5" customHeight="1" hidden="1">
      <c r="A94" s="110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91"/>
      <c r="BC94" s="87"/>
      <c r="BD94" s="91"/>
      <c r="BE94" s="91"/>
      <c r="BF94" s="87"/>
      <c r="BG94" s="91"/>
      <c r="BH94" s="91"/>
      <c r="BI94" s="87"/>
      <c r="BJ94" s="91"/>
      <c r="BK94" s="91"/>
      <c r="BL94" s="87"/>
    </row>
    <row r="95" spans="1:64" ht="13.5" customHeight="1" hidden="1">
      <c r="A95" s="1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91"/>
      <c r="BC95" s="87"/>
      <c r="BD95" s="91"/>
      <c r="BE95" s="91"/>
      <c r="BF95" s="87"/>
      <c r="BG95" s="91"/>
      <c r="BH95" s="91"/>
      <c r="BI95" s="87"/>
      <c r="BJ95" s="91"/>
      <c r="BK95" s="91"/>
      <c r="BL95" s="87"/>
    </row>
    <row r="96" spans="1:64" ht="13.5" customHeight="1" hidden="1">
      <c r="A96" s="110" t="s">
        <v>236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91"/>
      <c r="BC96" s="87"/>
      <c r="BD96" s="91"/>
      <c r="BE96" s="91"/>
      <c r="BF96" s="87"/>
      <c r="BG96" s="91"/>
      <c r="BH96" s="91"/>
      <c r="BI96" s="87"/>
      <c r="BJ96" s="91"/>
      <c r="BK96" s="91"/>
      <c r="BL96" s="87"/>
    </row>
    <row r="97" spans="1:64" ht="13.5" customHeight="1" hidden="1">
      <c r="A97" s="110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91"/>
      <c r="BC97" s="87"/>
      <c r="BD97" s="91"/>
      <c r="BE97" s="91"/>
      <c r="BF97" s="87"/>
      <c r="BG97" s="91"/>
      <c r="BH97" s="91"/>
      <c r="BI97" s="87"/>
      <c r="BJ97" s="91"/>
      <c r="BK97" s="91"/>
      <c r="BL97" s="87"/>
    </row>
    <row r="98" spans="1:64" ht="13.5" customHeight="1" hidden="1">
      <c r="A98" s="110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91"/>
      <c r="BC98" s="87"/>
      <c r="BD98" s="91"/>
      <c r="BE98" s="91"/>
      <c r="BF98" s="87"/>
      <c r="BG98" s="91"/>
      <c r="BH98" s="91"/>
      <c r="BI98" s="87"/>
      <c r="BJ98" s="91"/>
      <c r="BK98" s="91"/>
      <c r="BL98" s="87"/>
    </row>
    <row r="99" spans="1:64" ht="13.5" customHeight="1" hidden="1">
      <c r="A99" s="110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91"/>
      <c r="BC99" s="87"/>
      <c r="BD99" s="91"/>
      <c r="BE99" s="91"/>
      <c r="BF99" s="87"/>
      <c r="BG99" s="91"/>
      <c r="BH99" s="91"/>
      <c r="BI99" s="87"/>
      <c r="BJ99" s="91"/>
      <c r="BK99" s="91"/>
      <c r="BL99" s="87"/>
    </row>
    <row r="100" spans="1:64" ht="13.5" customHeight="1" hidden="1">
      <c r="A100" s="110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91"/>
      <c r="BC100" s="87"/>
      <c r="BD100" s="91"/>
      <c r="BE100" s="91"/>
      <c r="BF100" s="87"/>
      <c r="BG100" s="91"/>
      <c r="BH100" s="91"/>
      <c r="BI100" s="87"/>
      <c r="BJ100" s="91"/>
      <c r="BK100" s="91"/>
      <c r="BL100" s="87"/>
    </row>
    <row r="101" spans="1:64" ht="13.5" customHeight="1" hidden="1">
      <c r="A101" s="110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91"/>
      <c r="BC101" s="87"/>
      <c r="BD101" s="91"/>
      <c r="BE101" s="91"/>
      <c r="BF101" s="87"/>
      <c r="BG101" s="91"/>
      <c r="BH101" s="91"/>
      <c r="BI101" s="87"/>
      <c r="BJ101" s="91"/>
      <c r="BK101" s="91"/>
      <c r="BL101" s="87"/>
    </row>
    <row r="102" spans="1:64" ht="13.5" customHeight="1" hidden="1">
      <c r="A102" s="1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91"/>
      <c r="BC102" s="87"/>
      <c r="BD102" s="91"/>
      <c r="BE102" s="91"/>
      <c r="BF102" s="87"/>
      <c r="BG102" s="91"/>
      <c r="BH102" s="91"/>
      <c r="BI102" s="87"/>
      <c r="BJ102" s="91"/>
      <c r="BK102" s="91"/>
      <c r="BL102" s="87"/>
    </row>
    <row r="103" spans="1:64" ht="13.5" customHeight="1" hidden="1">
      <c r="A103" s="110" t="s">
        <v>237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91"/>
      <c r="BC103" s="87"/>
      <c r="BD103" s="91"/>
      <c r="BE103" s="91"/>
      <c r="BF103" s="87"/>
      <c r="BG103" s="91"/>
      <c r="BH103" s="91"/>
      <c r="BI103" s="87"/>
      <c r="BJ103" s="91"/>
      <c r="BK103" s="91"/>
      <c r="BL103" s="87"/>
    </row>
    <row r="104" spans="1:64" ht="13.5" customHeight="1" hidden="1">
      <c r="A104" s="110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91"/>
      <c r="BC104" s="87"/>
      <c r="BD104" s="91"/>
      <c r="BE104" s="91"/>
      <c r="BF104" s="87"/>
      <c r="BG104" s="91"/>
      <c r="BH104" s="91"/>
      <c r="BI104" s="87"/>
      <c r="BJ104" s="91"/>
      <c r="BK104" s="91"/>
      <c r="BL104" s="87"/>
    </row>
    <row r="105" spans="1:64" ht="13.5" customHeight="1" hidden="1">
      <c r="A105" s="110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91"/>
      <c r="BC105" s="87"/>
      <c r="BD105" s="91"/>
      <c r="BE105" s="91"/>
      <c r="BF105" s="87"/>
      <c r="BG105" s="91"/>
      <c r="BH105" s="91"/>
      <c r="BI105" s="87"/>
      <c r="BJ105" s="91"/>
      <c r="BK105" s="91"/>
      <c r="BL105" s="87"/>
    </row>
    <row r="106" spans="1:64" ht="13.5" customHeight="1" hidden="1">
      <c r="A106" s="110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91"/>
      <c r="BC106" s="87"/>
      <c r="BD106" s="91"/>
      <c r="BE106" s="91"/>
      <c r="BF106" s="87"/>
      <c r="BG106" s="91"/>
      <c r="BH106" s="91"/>
      <c r="BI106" s="87"/>
      <c r="BJ106" s="91"/>
      <c r="BK106" s="91"/>
      <c r="BL106" s="87"/>
    </row>
    <row r="107" spans="1:64" ht="13.5" customHeight="1" hidden="1">
      <c r="A107" s="110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91"/>
      <c r="BC107" s="87"/>
      <c r="BD107" s="91"/>
      <c r="BE107" s="91"/>
      <c r="BF107" s="87"/>
      <c r="BG107" s="91"/>
      <c r="BH107" s="91"/>
      <c r="BI107" s="87"/>
      <c r="BJ107" s="91"/>
      <c r="BK107" s="91"/>
      <c r="BL107" s="87"/>
    </row>
    <row r="108" spans="1:64" ht="13.5" customHeight="1" hidden="1">
      <c r="A108" s="110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91"/>
      <c r="BC108" s="87"/>
      <c r="BD108" s="91"/>
      <c r="BE108" s="91"/>
      <c r="BF108" s="87"/>
      <c r="BG108" s="91"/>
      <c r="BH108" s="91"/>
      <c r="BI108" s="87"/>
      <c r="BJ108" s="91"/>
      <c r="BK108" s="91"/>
      <c r="BL108" s="87"/>
    </row>
    <row r="109" spans="1:64" ht="13.5" customHeight="1" hidden="1">
      <c r="A109" s="1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91"/>
      <c r="BC109" s="87"/>
      <c r="BD109" s="91"/>
      <c r="BE109" s="91"/>
      <c r="BF109" s="87"/>
      <c r="BG109" s="91"/>
      <c r="BH109" s="91"/>
      <c r="BI109" s="87"/>
      <c r="BJ109" s="91"/>
      <c r="BK109" s="91"/>
      <c r="BL109" s="87"/>
    </row>
    <row r="110" spans="1:64" ht="13.5" customHeight="1" hidden="1">
      <c r="A110" s="110" t="s">
        <v>238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91"/>
      <c r="BC110" s="87"/>
      <c r="BD110" s="91"/>
      <c r="BE110" s="91"/>
      <c r="BF110" s="87"/>
      <c r="BG110" s="91"/>
      <c r="BH110" s="91"/>
      <c r="BI110" s="87"/>
      <c r="BJ110" s="91"/>
      <c r="BK110" s="91"/>
      <c r="BL110" s="87"/>
    </row>
    <row r="111" spans="1:64" ht="13.5" customHeight="1" hidden="1">
      <c r="A111" s="110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91"/>
      <c r="BC111" s="87"/>
      <c r="BD111" s="91"/>
      <c r="BE111" s="91"/>
      <c r="BF111" s="87"/>
      <c r="BG111" s="91"/>
      <c r="BH111" s="91"/>
      <c r="BI111" s="87"/>
      <c r="BJ111" s="91"/>
      <c r="BK111" s="91"/>
      <c r="BL111" s="87"/>
    </row>
    <row r="112" spans="1:64" ht="13.5" customHeight="1" hidden="1">
      <c r="A112" s="110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91"/>
      <c r="BC112" s="87"/>
      <c r="BD112" s="91"/>
      <c r="BE112" s="91"/>
      <c r="BF112" s="87"/>
      <c r="BG112" s="91"/>
      <c r="BH112" s="91"/>
      <c r="BI112" s="87"/>
      <c r="BJ112" s="91"/>
      <c r="BK112" s="91"/>
      <c r="BL112" s="87"/>
    </row>
    <row r="113" spans="1:64" ht="13.5" customHeight="1" hidden="1">
      <c r="A113" s="110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91"/>
      <c r="BC113" s="87"/>
      <c r="BD113" s="91"/>
      <c r="BE113" s="91"/>
      <c r="BF113" s="87"/>
      <c r="BG113" s="91"/>
      <c r="BH113" s="91"/>
      <c r="BI113" s="87"/>
      <c r="BJ113" s="91"/>
      <c r="BK113" s="91"/>
      <c r="BL113" s="87"/>
    </row>
    <row r="114" spans="1:64" ht="13.5" customHeight="1" hidden="1">
      <c r="A114" s="110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91"/>
      <c r="BC114" s="87"/>
      <c r="BD114" s="91"/>
      <c r="BE114" s="91"/>
      <c r="BF114" s="87"/>
      <c r="BG114" s="91"/>
      <c r="BH114" s="91"/>
      <c r="BI114" s="87"/>
      <c r="BJ114" s="91"/>
      <c r="BK114" s="91"/>
      <c r="BL114" s="87"/>
    </row>
    <row r="115" spans="1:64" ht="13.5" customHeight="1" hidden="1">
      <c r="A115" s="110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91"/>
      <c r="BC115" s="87"/>
      <c r="BD115" s="91"/>
      <c r="BE115" s="91"/>
      <c r="BF115" s="87"/>
      <c r="BG115" s="91"/>
      <c r="BH115" s="91"/>
      <c r="BI115" s="87"/>
      <c r="BJ115" s="91"/>
      <c r="BK115" s="91"/>
      <c r="BL115" s="87"/>
    </row>
    <row r="116" spans="1:64" ht="6" customHeight="1">
      <c r="A116" s="87"/>
      <c r="B116" s="87"/>
      <c r="BB116" s="91"/>
      <c r="BC116" s="87"/>
      <c r="BD116" s="91"/>
      <c r="BE116" s="91"/>
      <c r="BF116" s="87"/>
      <c r="BG116" s="91"/>
      <c r="BH116" s="91"/>
      <c r="BI116" s="87"/>
      <c r="BJ116" s="91"/>
      <c r="BK116" s="91"/>
      <c r="BL116" s="87"/>
    </row>
    <row r="117" spans="1:64" ht="12.75" customHeight="1">
      <c r="A117" s="111" t="s">
        <v>243</v>
      </c>
      <c r="B117" s="111"/>
      <c r="C117" s="111"/>
      <c r="D117" s="111"/>
      <c r="E117" s="111"/>
      <c r="F117" s="111"/>
      <c r="G117" s="1"/>
      <c r="H117" s="112" t="s">
        <v>244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87"/>
      <c r="Y117" s="1" t="s">
        <v>239</v>
      </c>
      <c r="Z117" s="113" t="s">
        <v>245</v>
      </c>
      <c r="AA117" s="113"/>
      <c r="AB117" s="113"/>
      <c r="AC117" s="113"/>
      <c r="AD117" s="113"/>
      <c r="AE117" s="113"/>
      <c r="AF117" s="113"/>
      <c r="AG117" s="87"/>
      <c r="AH117" s="87"/>
      <c r="AI117" s="87"/>
      <c r="AJ117" s="87"/>
      <c r="AK117" s="87"/>
      <c r="AL117" s="87"/>
      <c r="AM117" s="87"/>
      <c r="AN117" s="87"/>
      <c r="AO117" s="93"/>
      <c r="AP117" s="87"/>
      <c r="AQ117" s="87"/>
      <c r="AR117" s="1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</row>
    <row r="118" spans="1:64" ht="3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93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91"/>
      <c r="BB118" s="91"/>
      <c r="BC118" s="87"/>
      <c r="BD118" s="91"/>
      <c r="BE118" s="91"/>
      <c r="BF118" s="87"/>
      <c r="BG118" s="91"/>
      <c r="BH118" s="91"/>
      <c r="BI118" s="87"/>
      <c r="BJ118" s="91"/>
      <c r="BK118" s="91"/>
      <c r="BL118" s="87"/>
    </row>
    <row r="119" spans="1:64" ht="12" customHeight="1">
      <c r="A119" s="87"/>
      <c r="B119" s="87"/>
      <c r="C119" s="87"/>
      <c r="D119" s="87"/>
      <c r="E119" s="87"/>
      <c r="F119" s="87"/>
      <c r="G119" s="1" t="s">
        <v>241</v>
      </c>
      <c r="H119" s="112" t="s">
        <v>246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87"/>
      <c r="S119" s="87"/>
      <c r="T119" s="87"/>
      <c r="U119" s="91"/>
      <c r="V119" s="87"/>
      <c r="W119" s="87"/>
      <c r="X119" s="87"/>
      <c r="Y119" s="1" t="s">
        <v>167</v>
      </c>
      <c r="Z119" s="112" t="s">
        <v>247</v>
      </c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87"/>
      <c r="AR119" s="1" t="s">
        <v>242</v>
      </c>
      <c r="AS119" s="113" t="s">
        <v>248</v>
      </c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91"/>
      <c r="BH119" s="91"/>
      <c r="BI119" s="87"/>
      <c r="BJ119" s="91"/>
      <c r="BK119" s="91"/>
      <c r="BL119" s="87"/>
    </row>
    <row r="120" spans="1:64" ht="3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91"/>
      <c r="BB120" s="91"/>
      <c r="BC120" s="87"/>
      <c r="BD120" s="91"/>
      <c r="BE120" s="91"/>
      <c r="BF120" s="87"/>
      <c r="BG120" s="91"/>
      <c r="BH120" s="91"/>
      <c r="BI120" s="87"/>
      <c r="BJ120" s="91"/>
      <c r="BK120" s="91"/>
      <c r="BL120" s="87"/>
    </row>
    <row r="121" spans="1:64" ht="12.75" customHeight="1">
      <c r="A121" s="87"/>
      <c r="B121" s="87"/>
      <c r="C121" s="87"/>
      <c r="D121" s="87"/>
      <c r="E121" s="87"/>
      <c r="F121" s="87"/>
      <c r="G121" s="1" t="s">
        <v>240</v>
      </c>
      <c r="H121" s="112" t="s">
        <v>249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87"/>
      <c r="S121" s="87"/>
      <c r="T121" s="87"/>
      <c r="U121" s="91"/>
      <c r="V121" s="87"/>
      <c r="W121" s="87"/>
      <c r="X121" s="87"/>
      <c r="Y121" s="1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87"/>
      <c r="AR121" s="1" t="s">
        <v>76</v>
      </c>
      <c r="AS121" s="112" t="s">
        <v>250</v>
      </c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87"/>
      <c r="BD121" s="91"/>
      <c r="BE121" s="91"/>
      <c r="BF121" s="87"/>
      <c r="BG121" s="91"/>
      <c r="BH121" s="91"/>
      <c r="BI121" s="87"/>
      <c r="BJ121" s="91"/>
      <c r="BK121" s="91"/>
      <c r="BL121" s="87"/>
    </row>
    <row r="122" spans="1:64" ht="12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91"/>
      <c r="BB122" s="91"/>
      <c r="BC122" s="87"/>
      <c r="BD122" s="91"/>
      <c r="BE122" s="91"/>
      <c r="BF122" s="87"/>
      <c r="BG122" s="91"/>
      <c r="BH122" s="91"/>
      <c r="BI122" s="87"/>
      <c r="BJ122" s="91"/>
      <c r="BK122" s="91"/>
      <c r="BL122" s="87"/>
    </row>
    <row r="123" spans="1:64" ht="18" customHeight="1">
      <c r="A123" s="114" t="s">
        <v>251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91"/>
      <c r="BC123" s="87"/>
      <c r="BD123" s="91"/>
      <c r="BE123" s="91"/>
      <c r="BF123" s="87"/>
      <c r="BG123" s="91"/>
      <c r="BH123" s="91"/>
      <c r="BI123" s="87"/>
      <c r="BJ123" s="91"/>
      <c r="BK123" s="91"/>
      <c r="BL123" s="87"/>
    </row>
    <row r="124" spans="1:64" ht="13.5" customHeight="1" hidden="1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</row>
    <row r="125" spans="1:68" ht="13.5" customHeight="1" hidden="1">
      <c r="A125" s="109" t="s">
        <v>183</v>
      </c>
      <c r="B125" s="115" t="s">
        <v>252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 t="s">
        <v>253</v>
      </c>
      <c r="U125" s="115"/>
      <c r="V125" s="115"/>
      <c r="W125" s="115"/>
      <c r="X125" s="115"/>
      <c r="Y125" s="115"/>
      <c r="Z125" s="115"/>
      <c r="AA125" s="115"/>
      <c r="AB125" s="115"/>
      <c r="AC125" s="115" t="s">
        <v>254</v>
      </c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09" t="s">
        <v>255</v>
      </c>
      <c r="AY125" s="109"/>
      <c r="AZ125" s="109"/>
      <c r="BA125" s="109"/>
      <c r="BB125" s="109"/>
      <c r="BC125" s="109"/>
      <c r="BD125" s="115" t="s">
        <v>256</v>
      </c>
      <c r="BE125" s="115"/>
      <c r="BF125" s="115"/>
      <c r="BG125" s="115" t="s">
        <v>103</v>
      </c>
      <c r="BH125" s="115"/>
      <c r="BI125" s="115"/>
      <c r="BJ125" s="115" t="s">
        <v>257</v>
      </c>
      <c r="BK125" s="115"/>
      <c r="BL125" s="115"/>
      <c r="BM125" s="115"/>
      <c r="BN125" s="109" t="s">
        <v>258</v>
      </c>
      <c r="BO125" s="109"/>
      <c r="BP125" s="109"/>
    </row>
    <row r="126" spans="1:68" ht="13.5" customHeight="1" hidden="1">
      <c r="A126" s="109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">
        <v>53</v>
      </c>
      <c r="AD126" s="115"/>
      <c r="AE126" s="115"/>
      <c r="AF126" s="115"/>
      <c r="AG126" s="115"/>
      <c r="AH126" s="115"/>
      <c r="AI126" s="115"/>
      <c r="AJ126" s="115" t="s">
        <v>259</v>
      </c>
      <c r="AK126" s="115"/>
      <c r="AL126" s="115"/>
      <c r="AM126" s="115"/>
      <c r="AN126" s="115"/>
      <c r="AO126" s="115"/>
      <c r="AP126" s="115"/>
      <c r="AQ126" s="115" t="s">
        <v>260</v>
      </c>
      <c r="AR126" s="115"/>
      <c r="AS126" s="115"/>
      <c r="AT126" s="115"/>
      <c r="AU126" s="115"/>
      <c r="AV126" s="115"/>
      <c r="AW126" s="115"/>
      <c r="AX126" s="115" t="s">
        <v>261</v>
      </c>
      <c r="AY126" s="115"/>
      <c r="AZ126" s="115"/>
      <c r="BA126" s="115" t="s">
        <v>262</v>
      </c>
      <c r="BB126" s="115"/>
      <c r="BC126" s="115"/>
      <c r="BD126" s="115"/>
      <c r="BE126" s="116"/>
      <c r="BF126" s="115"/>
      <c r="BG126" s="115"/>
      <c r="BH126" s="116"/>
      <c r="BI126" s="115"/>
      <c r="BJ126" s="115"/>
      <c r="BK126" s="116"/>
      <c r="BL126" s="116"/>
      <c r="BM126" s="115"/>
      <c r="BN126" s="109"/>
      <c r="BO126" s="116"/>
      <c r="BP126" s="109"/>
    </row>
    <row r="127" spans="1:68" ht="13.5" customHeight="1" hidden="1">
      <c r="A127" s="109"/>
      <c r="B127" s="115" t="s">
        <v>103</v>
      </c>
      <c r="C127" s="115"/>
      <c r="D127" s="115"/>
      <c r="E127" s="115"/>
      <c r="F127" s="115"/>
      <c r="G127" s="115"/>
      <c r="H127" s="115" t="s">
        <v>263</v>
      </c>
      <c r="I127" s="115"/>
      <c r="J127" s="115"/>
      <c r="K127" s="115"/>
      <c r="L127" s="115"/>
      <c r="M127" s="115"/>
      <c r="N127" s="115" t="s">
        <v>264</v>
      </c>
      <c r="O127" s="115"/>
      <c r="P127" s="115"/>
      <c r="Q127" s="115"/>
      <c r="R127" s="115"/>
      <c r="S127" s="115"/>
      <c r="T127" s="115" t="s">
        <v>103</v>
      </c>
      <c r="U127" s="115"/>
      <c r="V127" s="115"/>
      <c r="W127" s="115" t="s">
        <v>263</v>
      </c>
      <c r="X127" s="115"/>
      <c r="Y127" s="115"/>
      <c r="Z127" s="115" t="s">
        <v>264</v>
      </c>
      <c r="AA127" s="115"/>
      <c r="AB127" s="115"/>
      <c r="AC127" s="115" t="s">
        <v>103</v>
      </c>
      <c r="AD127" s="115"/>
      <c r="AE127" s="115"/>
      <c r="AF127" s="115" t="s">
        <v>263</v>
      </c>
      <c r="AG127" s="115"/>
      <c r="AH127" s="115" t="s">
        <v>264</v>
      </c>
      <c r="AI127" s="115"/>
      <c r="AJ127" s="115" t="s">
        <v>103</v>
      </c>
      <c r="AK127" s="115"/>
      <c r="AL127" s="115"/>
      <c r="AM127" s="115" t="s">
        <v>263</v>
      </c>
      <c r="AN127" s="115"/>
      <c r="AO127" s="115" t="s">
        <v>264</v>
      </c>
      <c r="AP127" s="115"/>
      <c r="AQ127" s="115" t="s">
        <v>103</v>
      </c>
      <c r="AR127" s="115"/>
      <c r="AS127" s="115"/>
      <c r="AT127" s="115" t="s">
        <v>263</v>
      </c>
      <c r="AU127" s="115"/>
      <c r="AV127" s="115" t="s">
        <v>264</v>
      </c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6"/>
      <c r="BL127" s="116"/>
      <c r="BM127" s="115"/>
      <c r="BN127" s="109"/>
      <c r="BO127" s="116"/>
      <c r="BP127" s="109"/>
    </row>
    <row r="128" spans="1:68" ht="13.5" customHeight="1" hidden="1">
      <c r="A128" s="109"/>
      <c r="B128" s="117" t="s">
        <v>265</v>
      </c>
      <c r="C128" s="117"/>
      <c r="D128" s="117"/>
      <c r="E128" s="118" t="s">
        <v>266</v>
      </c>
      <c r="F128" s="118"/>
      <c r="G128" s="118"/>
      <c r="H128" s="117" t="s">
        <v>265</v>
      </c>
      <c r="I128" s="117"/>
      <c r="J128" s="117"/>
      <c r="K128" s="118" t="s">
        <v>266</v>
      </c>
      <c r="L128" s="118"/>
      <c r="M128" s="118"/>
      <c r="N128" s="117" t="s">
        <v>265</v>
      </c>
      <c r="O128" s="117"/>
      <c r="P128" s="117"/>
      <c r="Q128" s="118" t="s">
        <v>266</v>
      </c>
      <c r="R128" s="118"/>
      <c r="S128" s="118"/>
      <c r="T128" s="117" t="s">
        <v>265</v>
      </c>
      <c r="U128" s="117"/>
      <c r="V128" s="117"/>
      <c r="W128" s="117" t="s">
        <v>265</v>
      </c>
      <c r="X128" s="117"/>
      <c r="Y128" s="117"/>
      <c r="Z128" s="117" t="s">
        <v>265</v>
      </c>
      <c r="AA128" s="117"/>
      <c r="AB128" s="117"/>
      <c r="AC128" s="117" t="s">
        <v>265</v>
      </c>
      <c r="AD128" s="117"/>
      <c r="AE128" s="117"/>
      <c r="AF128" s="117" t="s">
        <v>265</v>
      </c>
      <c r="AG128" s="117"/>
      <c r="AH128" s="117" t="s">
        <v>265</v>
      </c>
      <c r="AI128" s="117"/>
      <c r="AJ128" s="117" t="s">
        <v>265</v>
      </c>
      <c r="AK128" s="117"/>
      <c r="AL128" s="117"/>
      <c r="AM128" s="117" t="s">
        <v>265</v>
      </c>
      <c r="AN128" s="117"/>
      <c r="AO128" s="117" t="s">
        <v>265</v>
      </c>
      <c r="AP128" s="117"/>
      <c r="AQ128" s="117" t="s">
        <v>265</v>
      </c>
      <c r="AR128" s="117"/>
      <c r="AS128" s="117"/>
      <c r="AT128" s="117" t="s">
        <v>265</v>
      </c>
      <c r="AU128" s="117"/>
      <c r="AV128" s="117" t="s">
        <v>265</v>
      </c>
      <c r="AW128" s="117"/>
      <c r="AX128" s="117" t="s">
        <v>265</v>
      </c>
      <c r="AY128" s="117"/>
      <c r="AZ128" s="117"/>
      <c r="BA128" s="117" t="s">
        <v>265</v>
      </c>
      <c r="BB128" s="117"/>
      <c r="BC128" s="117"/>
      <c r="BD128" s="117" t="s">
        <v>265</v>
      </c>
      <c r="BE128" s="117"/>
      <c r="BF128" s="117"/>
      <c r="BG128" s="117" t="s">
        <v>265</v>
      </c>
      <c r="BH128" s="117"/>
      <c r="BI128" s="117"/>
      <c r="BJ128" s="115"/>
      <c r="BK128" s="115"/>
      <c r="BL128" s="115"/>
      <c r="BM128" s="115"/>
      <c r="BN128" s="109"/>
      <c r="BO128" s="109"/>
      <c r="BP128" s="109"/>
    </row>
    <row r="129" spans="1:68" ht="13.5" customHeight="1" hidden="1">
      <c r="A129" s="87" t="s">
        <v>228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</row>
    <row r="130" spans="1:68" ht="13.5" customHeight="1" hidden="1">
      <c r="A130" s="87" t="s">
        <v>229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</row>
    <row r="131" spans="1:68" ht="13.5" customHeight="1" hidden="1">
      <c r="A131" s="87" t="s">
        <v>230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</row>
    <row r="132" spans="1:68" ht="13.5" customHeight="1" hidden="1">
      <c r="A132" s="87" t="s">
        <v>231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</row>
    <row r="133" spans="1:68" ht="13.5" customHeight="1" hidden="1">
      <c r="A133" s="87" t="s">
        <v>232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</row>
    <row r="134" spans="1:68" ht="13.5" customHeight="1" hidden="1">
      <c r="A134" s="87" t="s">
        <v>233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</row>
    <row r="135" spans="1:68" ht="13.5" customHeight="1" hidden="1">
      <c r="A135" s="87" t="s">
        <v>234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</row>
    <row r="136" spans="1:68" ht="13.5" customHeight="1" hidden="1">
      <c r="A136" s="87" t="s">
        <v>235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</row>
    <row r="137" spans="1:68" ht="13.5" customHeight="1" hidden="1">
      <c r="A137" s="87" t="s">
        <v>236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</row>
    <row r="138" spans="1:68" ht="13.5" customHeight="1" hidden="1">
      <c r="A138" s="87" t="s">
        <v>237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</row>
    <row r="139" spans="1:68" ht="13.5" customHeight="1" hidden="1">
      <c r="A139" s="87" t="s">
        <v>238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</row>
    <row r="140" spans="1:68" ht="13.5" customHeight="1" hidden="1">
      <c r="A140" s="96" t="s">
        <v>103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19"/>
      <c r="BK140" s="119"/>
      <c r="BL140" s="119"/>
      <c r="BM140" s="119"/>
      <c r="BN140" s="119"/>
      <c r="BO140" s="119"/>
      <c r="BP140" s="119"/>
    </row>
    <row r="141" spans="1:64" ht="13.5" customHeight="1" hidden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09"/>
      <c r="BG141" s="109"/>
      <c r="BH141" s="109"/>
      <c r="BI141" s="109"/>
      <c r="BJ141" s="109"/>
      <c r="BK141" s="109"/>
      <c r="BL141" s="109"/>
    </row>
    <row r="142" spans="1:61" ht="13.5" customHeight="1" hidden="1">
      <c r="A142" s="115" t="s">
        <v>183</v>
      </c>
      <c r="B142" s="115" t="s">
        <v>267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 t="s">
        <v>253</v>
      </c>
      <c r="U142" s="115"/>
      <c r="V142" s="115"/>
      <c r="W142" s="115"/>
      <c r="X142" s="115"/>
      <c r="Y142" s="115"/>
      <c r="Z142" s="115"/>
      <c r="AA142" s="115"/>
      <c r="AB142" s="115"/>
      <c r="AC142" s="115" t="s">
        <v>254</v>
      </c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 t="s">
        <v>255</v>
      </c>
      <c r="AR142" s="115"/>
      <c r="AS142" s="115"/>
      <c r="AT142" s="115"/>
      <c r="AU142" s="115"/>
      <c r="AV142" s="115"/>
      <c r="AW142" s="115" t="s">
        <v>256</v>
      </c>
      <c r="AX142" s="115"/>
      <c r="AY142" s="115"/>
      <c r="AZ142" s="115" t="s">
        <v>103</v>
      </c>
      <c r="BA142" s="115"/>
      <c r="BB142" s="115"/>
      <c r="BC142" s="115" t="s">
        <v>257</v>
      </c>
      <c r="BD142" s="115"/>
      <c r="BE142" s="115"/>
      <c r="BF142" s="115"/>
      <c r="BG142" s="109" t="s">
        <v>258</v>
      </c>
      <c r="BH142" s="109"/>
      <c r="BI142" s="109"/>
    </row>
    <row r="143" spans="1:61" ht="13.5" customHeight="1" hidden="1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 t="s">
        <v>259</v>
      </c>
      <c r="AD143" s="115"/>
      <c r="AE143" s="115"/>
      <c r="AF143" s="115"/>
      <c r="AG143" s="115"/>
      <c r="AH143" s="115"/>
      <c r="AI143" s="115"/>
      <c r="AJ143" s="115" t="s">
        <v>260</v>
      </c>
      <c r="AK143" s="115"/>
      <c r="AL143" s="115"/>
      <c r="AM143" s="115"/>
      <c r="AN143" s="115"/>
      <c r="AO143" s="115"/>
      <c r="AP143" s="115"/>
      <c r="AQ143" s="115" t="s">
        <v>261</v>
      </c>
      <c r="AR143" s="115"/>
      <c r="AS143" s="115"/>
      <c r="AT143" s="115" t="s">
        <v>262</v>
      </c>
      <c r="AU143" s="115"/>
      <c r="AV143" s="115"/>
      <c r="AW143" s="115"/>
      <c r="AX143" s="116"/>
      <c r="AY143" s="115"/>
      <c r="AZ143" s="115"/>
      <c r="BA143" s="116"/>
      <c r="BB143" s="115"/>
      <c r="BC143" s="115"/>
      <c r="BD143" s="116"/>
      <c r="BE143" s="116"/>
      <c r="BF143" s="115"/>
      <c r="BG143" s="109"/>
      <c r="BH143" s="116"/>
      <c r="BI143" s="109"/>
    </row>
    <row r="144" spans="1:61" ht="13.5" customHeight="1" hidden="1">
      <c r="A144" s="115"/>
      <c r="B144" s="115" t="s">
        <v>103</v>
      </c>
      <c r="C144" s="115"/>
      <c r="D144" s="115"/>
      <c r="E144" s="115"/>
      <c r="F144" s="115"/>
      <c r="G144" s="115"/>
      <c r="H144" s="115" t="s">
        <v>263</v>
      </c>
      <c r="I144" s="115"/>
      <c r="J144" s="115"/>
      <c r="K144" s="115"/>
      <c r="L144" s="115"/>
      <c r="M144" s="115"/>
      <c r="N144" s="115" t="s">
        <v>264</v>
      </c>
      <c r="O144" s="115"/>
      <c r="P144" s="115"/>
      <c r="Q144" s="115"/>
      <c r="R144" s="115"/>
      <c r="S144" s="115"/>
      <c r="T144" s="115" t="s">
        <v>103</v>
      </c>
      <c r="U144" s="115"/>
      <c r="V144" s="115"/>
      <c r="W144" s="115" t="s">
        <v>263</v>
      </c>
      <c r="X144" s="115"/>
      <c r="Y144" s="115"/>
      <c r="Z144" s="115" t="s">
        <v>264</v>
      </c>
      <c r="AA144" s="115"/>
      <c r="AB144" s="115"/>
      <c r="AC144" s="115" t="s">
        <v>103</v>
      </c>
      <c r="AD144" s="115"/>
      <c r="AE144" s="115"/>
      <c r="AF144" s="115" t="s">
        <v>263</v>
      </c>
      <c r="AG144" s="115"/>
      <c r="AH144" s="115" t="s">
        <v>264</v>
      </c>
      <c r="AI144" s="115"/>
      <c r="AJ144" s="115" t="s">
        <v>103</v>
      </c>
      <c r="AK144" s="115"/>
      <c r="AL144" s="115"/>
      <c r="AM144" s="115" t="s">
        <v>263</v>
      </c>
      <c r="AN144" s="115"/>
      <c r="AO144" s="115" t="s">
        <v>264</v>
      </c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6"/>
      <c r="BE144" s="116"/>
      <c r="BF144" s="115"/>
      <c r="BG144" s="109"/>
      <c r="BH144" s="116"/>
      <c r="BI144" s="109"/>
    </row>
    <row r="145" spans="1:61" ht="13.5" customHeight="1" hidden="1">
      <c r="A145" s="115"/>
      <c r="B145" s="122" t="s">
        <v>265</v>
      </c>
      <c r="C145" s="122"/>
      <c r="D145" s="122"/>
      <c r="E145" s="122" t="s">
        <v>266</v>
      </c>
      <c r="F145" s="122"/>
      <c r="G145" s="122"/>
      <c r="H145" s="122" t="s">
        <v>265</v>
      </c>
      <c r="I145" s="122"/>
      <c r="J145" s="122"/>
      <c r="K145" s="122" t="s">
        <v>266</v>
      </c>
      <c r="L145" s="122"/>
      <c r="M145" s="122"/>
      <c r="N145" s="122" t="s">
        <v>265</v>
      </c>
      <c r="O145" s="122"/>
      <c r="P145" s="122"/>
      <c r="Q145" s="122" t="s">
        <v>266</v>
      </c>
      <c r="R145" s="122"/>
      <c r="S145" s="122"/>
      <c r="T145" s="122" t="s">
        <v>265</v>
      </c>
      <c r="U145" s="122"/>
      <c r="V145" s="122"/>
      <c r="W145" s="122" t="s">
        <v>265</v>
      </c>
      <c r="X145" s="122"/>
      <c r="Y145" s="122"/>
      <c r="Z145" s="122" t="s">
        <v>265</v>
      </c>
      <c r="AA145" s="122"/>
      <c r="AB145" s="122"/>
      <c r="AC145" s="122" t="s">
        <v>265</v>
      </c>
      <c r="AD145" s="122"/>
      <c r="AE145" s="122"/>
      <c r="AF145" s="122" t="s">
        <v>265</v>
      </c>
      <c r="AG145" s="122"/>
      <c r="AH145" s="122" t="s">
        <v>265</v>
      </c>
      <c r="AI145" s="122"/>
      <c r="AJ145" s="122" t="s">
        <v>265</v>
      </c>
      <c r="AK145" s="122"/>
      <c r="AL145" s="122"/>
      <c r="AM145" s="122" t="s">
        <v>265</v>
      </c>
      <c r="AN145" s="122"/>
      <c r="AO145" s="122" t="s">
        <v>265</v>
      </c>
      <c r="AP145" s="122"/>
      <c r="AQ145" s="122" t="s">
        <v>265</v>
      </c>
      <c r="AR145" s="122"/>
      <c r="AS145" s="122"/>
      <c r="AT145" s="122" t="s">
        <v>265</v>
      </c>
      <c r="AU145" s="122"/>
      <c r="AV145" s="122"/>
      <c r="AW145" s="122" t="s">
        <v>265</v>
      </c>
      <c r="AX145" s="122"/>
      <c r="AY145" s="122"/>
      <c r="AZ145" s="122" t="s">
        <v>265</v>
      </c>
      <c r="BA145" s="122"/>
      <c r="BB145" s="122"/>
      <c r="BC145" s="115"/>
      <c r="BD145" s="115"/>
      <c r="BE145" s="115"/>
      <c r="BF145" s="115"/>
      <c r="BG145" s="109"/>
      <c r="BH145" s="109"/>
      <c r="BI145" s="109"/>
    </row>
    <row r="146" spans="1:61" ht="13.5" customHeight="1" hidden="1">
      <c r="A146" s="94" t="s">
        <v>228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19"/>
      <c r="BD146" s="119"/>
      <c r="BE146" s="119"/>
      <c r="BF146" s="119"/>
      <c r="BG146" s="119"/>
      <c r="BH146" s="119"/>
      <c r="BI146" s="119"/>
    </row>
    <row r="147" spans="1:61" ht="13.5" customHeight="1" hidden="1">
      <c r="A147" s="94" t="s">
        <v>229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19"/>
      <c r="BD147" s="119"/>
      <c r="BE147" s="119"/>
      <c r="BF147" s="119"/>
      <c r="BG147" s="119"/>
      <c r="BH147" s="119"/>
      <c r="BI147" s="119"/>
    </row>
    <row r="148" spans="1:61" ht="13.5" customHeight="1" hidden="1">
      <c r="A148" s="94" t="s">
        <v>230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19"/>
      <c r="BD148" s="119"/>
      <c r="BE148" s="119"/>
      <c r="BF148" s="119"/>
      <c r="BG148" s="119"/>
      <c r="BH148" s="119"/>
      <c r="BI148" s="119"/>
    </row>
    <row r="149" spans="1:61" ht="13.5" customHeight="1" hidden="1">
      <c r="A149" s="94" t="s">
        <v>231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19"/>
      <c r="AG149" s="119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19"/>
      <c r="BD149" s="119"/>
      <c r="BE149" s="119"/>
      <c r="BF149" s="119"/>
      <c r="BG149" s="119"/>
      <c r="BH149" s="119"/>
      <c r="BI149" s="119"/>
    </row>
    <row r="150" spans="1:61" ht="13.5" customHeight="1" hidden="1">
      <c r="A150" s="94" t="s">
        <v>232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19"/>
      <c r="BD150" s="119"/>
      <c r="BE150" s="119"/>
      <c r="BF150" s="119"/>
      <c r="BG150" s="119"/>
      <c r="BH150" s="119"/>
      <c r="BI150" s="119"/>
    </row>
    <row r="151" spans="1:61" ht="13.5" customHeight="1" hidden="1">
      <c r="A151" s="94" t="s">
        <v>233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19"/>
      <c r="BD151" s="119"/>
      <c r="BE151" s="119"/>
      <c r="BF151" s="119"/>
      <c r="BG151" s="119"/>
      <c r="BH151" s="119"/>
      <c r="BI151" s="119"/>
    </row>
    <row r="152" spans="1:61" ht="13.5" customHeight="1" hidden="1">
      <c r="A152" s="94" t="s">
        <v>234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19"/>
      <c r="BD152" s="119"/>
      <c r="BE152" s="119"/>
      <c r="BF152" s="119"/>
      <c r="BG152" s="119"/>
      <c r="BH152" s="119"/>
      <c r="BI152" s="119"/>
    </row>
    <row r="153" spans="1:61" ht="13.5" customHeight="1" hidden="1">
      <c r="A153" s="94" t="s">
        <v>235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19"/>
      <c r="BD153" s="119"/>
      <c r="BE153" s="119"/>
      <c r="BF153" s="119"/>
      <c r="BG153" s="119"/>
      <c r="BH153" s="119"/>
      <c r="BI153" s="119"/>
    </row>
    <row r="154" spans="1:61" ht="13.5" customHeight="1" hidden="1">
      <c r="A154" s="94" t="s">
        <v>236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19"/>
      <c r="BD154" s="119"/>
      <c r="BE154" s="119"/>
      <c r="BF154" s="119"/>
      <c r="BG154" s="119"/>
      <c r="BH154" s="119"/>
      <c r="BI154" s="119"/>
    </row>
    <row r="155" spans="1:61" ht="13.5" customHeight="1" hidden="1">
      <c r="A155" s="94" t="s">
        <v>237</v>
      </c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19"/>
      <c r="BD155" s="119"/>
      <c r="BE155" s="119"/>
      <c r="BF155" s="119"/>
      <c r="BG155" s="119"/>
      <c r="BH155" s="119"/>
      <c r="BI155" s="119"/>
    </row>
    <row r="156" spans="1:61" ht="13.5" customHeight="1" hidden="1">
      <c r="A156" s="94" t="s">
        <v>238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19"/>
      <c r="BD156" s="119"/>
      <c r="BE156" s="119"/>
      <c r="BF156" s="119"/>
      <c r="BG156" s="119"/>
      <c r="BH156" s="119"/>
      <c r="BI156" s="119"/>
    </row>
    <row r="157" spans="1:61" ht="13.5" customHeight="1" hidden="1">
      <c r="A157" s="98" t="s">
        <v>103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19"/>
      <c r="AP157" s="119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19"/>
      <c r="BD157" s="119"/>
      <c r="BE157" s="119"/>
      <c r="BF157" s="119"/>
      <c r="BG157" s="119"/>
      <c r="BH157" s="119"/>
      <c r="BI157" s="119"/>
    </row>
    <row r="158" ht="3" customHeight="1"/>
    <row r="159" spans="1:58" ht="13.5" customHeight="1">
      <c r="A159" s="106" t="s">
        <v>183</v>
      </c>
      <c r="B159" s="124" t="s">
        <v>268</v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 t="s">
        <v>253</v>
      </c>
      <c r="U159" s="124"/>
      <c r="V159" s="124"/>
      <c r="W159" s="124"/>
      <c r="X159" s="124"/>
      <c r="Y159" s="124"/>
      <c r="Z159" s="124"/>
      <c r="AA159" s="124"/>
      <c r="AB159" s="124"/>
      <c r="AC159" s="124" t="s">
        <v>254</v>
      </c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06" t="s">
        <v>255</v>
      </c>
      <c r="AR159" s="106"/>
      <c r="AS159" s="106"/>
      <c r="AT159" s="106" t="s">
        <v>256</v>
      </c>
      <c r="AU159" s="106"/>
      <c r="AV159" s="106"/>
      <c r="AW159" s="124" t="s">
        <v>103</v>
      </c>
      <c r="AX159" s="124"/>
      <c r="AY159" s="124"/>
      <c r="AZ159" s="126"/>
      <c r="BA159" s="126"/>
      <c r="BB159" s="126"/>
      <c r="BC159" s="126"/>
      <c r="BD159" s="127"/>
      <c r="BE159" s="127"/>
      <c r="BF159" s="127"/>
    </row>
    <row r="160" spans="1:58" ht="30.75" customHeight="1">
      <c r="A160" s="106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 t="s">
        <v>331</v>
      </c>
      <c r="AD160" s="124"/>
      <c r="AE160" s="124"/>
      <c r="AF160" s="124"/>
      <c r="AG160" s="124"/>
      <c r="AH160" s="124"/>
      <c r="AI160" s="124"/>
      <c r="AJ160" s="124" t="s">
        <v>55</v>
      </c>
      <c r="AK160" s="124"/>
      <c r="AL160" s="124"/>
      <c r="AM160" s="124"/>
      <c r="AN160" s="124"/>
      <c r="AO160" s="124"/>
      <c r="AP160" s="124"/>
      <c r="AQ160" s="124" t="s">
        <v>262</v>
      </c>
      <c r="AR160" s="124"/>
      <c r="AS160" s="124"/>
      <c r="AT160" s="106"/>
      <c r="AU160" s="116"/>
      <c r="AV160" s="106"/>
      <c r="AW160" s="124"/>
      <c r="AX160" s="125"/>
      <c r="AY160" s="124"/>
      <c r="AZ160" s="126"/>
      <c r="BA160" s="125"/>
      <c r="BB160" s="125"/>
      <c r="BC160" s="126"/>
      <c r="BD160" s="127"/>
      <c r="BE160" s="125"/>
      <c r="BF160" s="127"/>
    </row>
    <row r="161" spans="1:58" ht="13.5" customHeight="1">
      <c r="A161" s="106"/>
      <c r="B161" s="124" t="s">
        <v>103</v>
      </c>
      <c r="C161" s="124"/>
      <c r="D161" s="124"/>
      <c r="E161" s="124"/>
      <c r="F161" s="124"/>
      <c r="G161" s="124"/>
      <c r="H161" s="124" t="s">
        <v>263</v>
      </c>
      <c r="I161" s="124"/>
      <c r="J161" s="124"/>
      <c r="K161" s="124"/>
      <c r="L161" s="124"/>
      <c r="M161" s="124"/>
      <c r="N161" s="124" t="s">
        <v>264</v>
      </c>
      <c r="O161" s="124"/>
      <c r="P161" s="124"/>
      <c r="Q161" s="124"/>
      <c r="R161" s="124"/>
      <c r="S161" s="124"/>
      <c r="T161" s="124" t="s">
        <v>103</v>
      </c>
      <c r="U161" s="124"/>
      <c r="V161" s="124"/>
      <c r="W161" s="124" t="s">
        <v>263</v>
      </c>
      <c r="X161" s="124"/>
      <c r="Y161" s="124"/>
      <c r="Z161" s="124" t="s">
        <v>264</v>
      </c>
      <c r="AA161" s="124"/>
      <c r="AB161" s="124"/>
      <c r="AC161" s="124" t="s">
        <v>103</v>
      </c>
      <c r="AD161" s="124"/>
      <c r="AE161" s="124"/>
      <c r="AF161" s="124" t="s">
        <v>263</v>
      </c>
      <c r="AG161" s="124"/>
      <c r="AH161" s="124" t="s">
        <v>264</v>
      </c>
      <c r="AI161" s="124"/>
      <c r="AJ161" s="124" t="s">
        <v>103</v>
      </c>
      <c r="AK161" s="124"/>
      <c r="AL161" s="124"/>
      <c r="AM161" s="124" t="s">
        <v>263</v>
      </c>
      <c r="AN161" s="124"/>
      <c r="AO161" s="124" t="s">
        <v>264</v>
      </c>
      <c r="AP161" s="124"/>
      <c r="AQ161" s="124"/>
      <c r="AR161" s="124"/>
      <c r="AS161" s="124"/>
      <c r="AT161" s="106"/>
      <c r="AU161" s="106"/>
      <c r="AV161" s="106"/>
      <c r="AW161" s="124"/>
      <c r="AX161" s="124"/>
      <c r="AY161" s="124"/>
      <c r="AZ161" s="126"/>
      <c r="BA161" s="125"/>
      <c r="BB161" s="125"/>
      <c r="BC161" s="126"/>
      <c r="BD161" s="127"/>
      <c r="BE161" s="125"/>
      <c r="BF161" s="127"/>
    </row>
    <row r="162" spans="1:58" ht="22.5" customHeight="1">
      <c r="A162" s="106"/>
      <c r="B162" s="128" t="s">
        <v>265</v>
      </c>
      <c r="C162" s="128"/>
      <c r="D162" s="128"/>
      <c r="E162" s="129" t="s">
        <v>269</v>
      </c>
      <c r="F162" s="129"/>
      <c r="G162" s="129"/>
      <c r="H162" s="128" t="s">
        <v>265</v>
      </c>
      <c r="I162" s="128"/>
      <c r="J162" s="128"/>
      <c r="K162" s="129" t="s">
        <v>269</v>
      </c>
      <c r="L162" s="129"/>
      <c r="M162" s="129"/>
      <c r="N162" s="128" t="s">
        <v>265</v>
      </c>
      <c r="O162" s="128"/>
      <c r="P162" s="128"/>
      <c r="Q162" s="129" t="s">
        <v>269</v>
      </c>
      <c r="R162" s="129"/>
      <c r="S162" s="129"/>
      <c r="T162" s="128" t="s">
        <v>265</v>
      </c>
      <c r="U162" s="128"/>
      <c r="V162" s="128"/>
      <c r="W162" s="128" t="s">
        <v>265</v>
      </c>
      <c r="X162" s="128"/>
      <c r="Y162" s="128"/>
      <c r="Z162" s="128" t="s">
        <v>265</v>
      </c>
      <c r="AA162" s="128"/>
      <c r="AB162" s="128"/>
      <c r="AC162" s="128" t="s">
        <v>265</v>
      </c>
      <c r="AD162" s="128"/>
      <c r="AE162" s="128"/>
      <c r="AF162" s="128" t="s">
        <v>265</v>
      </c>
      <c r="AG162" s="128"/>
      <c r="AH162" s="128" t="s">
        <v>265</v>
      </c>
      <c r="AI162" s="128"/>
      <c r="AJ162" s="128" t="s">
        <v>265</v>
      </c>
      <c r="AK162" s="128"/>
      <c r="AL162" s="128"/>
      <c r="AM162" s="128" t="s">
        <v>265</v>
      </c>
      <c r="AN162" s="128"/>
      <c r="AO162" s="128" t="s">
        <v>265</v>
      </c>
      <c r="AP162" s="128"/>
      <c r="AQ162" s="128" t="s">
        <v>265</v>
      </c>
      <c r="AR162" s="128"/>
      <c r="AS162" s="128"/>
      <c r="AT162" s="128" t="s">
        <v>265</v>
      </c>
      <c r="AU162" s="128"/>
      <c r="AV162" s="128"/>
      <c r="AW162" s="128" t="s">
        <v>265</v>
      </c>
      <c r="AX162" s="128"/>
      <c r="AY162" s="128"/>
      <c r="AZ162" s="126"/>
      <c r="BA162" s="126"/>
      <c r="BB162" s="126"/>
      <c r="BC162" s="126"/>
      <c r="BD162" s="127"/>
      <c r="BE162" s="127"/>
      <c r="BF162" s="127"/>
    </row>
    <row r="163" spans="1:58" ht="13.5" customHeight="1">
      <c r="A163" s="1" t="s">
        <v>228</v>
      </c>
      <c r="B163" s="130">
        <f>H163+N163</f>
        <v>39</v>
      </c>
      <c r="C163" s="106"/>
      <c r="D163" s="106"/>
      <c r="E163" s="106">
        <f>K163+Q163</f>
        <v>1404</v>
      </c>
      <c r="F163" s="106"/>
      <c r="G163" s="106"/>
      <c r="H163" s="130">
        <v>16.666666666666668</v>
      </c>
      <c r="I163" s="106"/>
      <c r="J163" s="106"/>
      <c r="K163" s="106">
        <f>План!Q74</f>
        <v>600</v>
      </c>
      <c r="L163" s="106"/>
      <c r="M163" s="106"/>
      <c r="N163" s="130">
        <v>22.333333333333332</v>
      </c>
      <c r="O163" s="106"/>
      <c r="P163" s="106"/>
      <c r="Q163" s="106">
        <f>План!S74</f>
        <v>804</v>
      </c>
      <c r="R163" s="106"/>
      <c r="S163" s="106"/>
      <c r="T163" s="106">
        <v>1</v>
      </c>
      <c r="U163" s="106"/>
      <c r="V163" s="106"/>
      <c r="W163" s="106" t="s">
        <v>271</v>
      </c>
      <c r="X163" s="106"/>
      <c r="Y163" s="106"/>
      <c r="Z163" s="106" t="s">
        <v>272</v>
      </c>
      <c r="AA163" s="106"/>
      <c r="AB163" s="106"/>
      <c r="AC163" s="106">
        <f>AF163+AH163</f>
        <v>1</v>
      </c>
      <c r="AD163" s="106"/>
      <c r="AE163" s="106"/>
      <c r="AF163" s="106"/>
      <c r="AG163" s="106"/>
      <c r="AH163" s="106">
        <v>1</v>
      </c>
      <c r="AI163" s="106"/>
      <c r="AJ163" s="131">
        <f>AM163+AO163</f>
        <v>0</v>
      </c>
      <c r="AK163" s="132"/>
      <c r="AL163" s="133"/>
      <c r="AM163" s="106"/>
      <c r="AN163" s="106"/>
      <c r="AO163" s="106"/>
      <c r="AP163" s="106"/>
      <c r="AQ163" s="106"/>
      <c r="AR163" s="106"/>
      <c r="AS163" s="106"/>
      <c r="AT163" s="106">
        <v>11</v>
      </c>
      <c r="AU163" s="106"/>
      <c r="AV163" s="106"/>
      <c r="AW163" s="130">
        <f>B163+T163+AC163+AJ163+AQ163+AT163</f>
        <v>52</v>
      </c>
      <c r="AX163" s="106"/>
      <c r="AY163" s="106"/>
      <c r="AZ163" s="127"/>
      <c r="BA163" s="127"/>
      <c r="BB163" s="127"/>
      <c r="BC163" s="127"/>
      <c r="BD163" s="127"/>
      <c r="BE163" s="127"/>
      <c r="BF163" s="127"/>
    </row>
    <row r="164" spans="1:58" ht="13.5" customHeight="1">
      <c r="A164" s="1" t="s">
        <v>229</v>
      </c>
      <c r="B164" s="130">
        <f>H164+N164</f>
        <v>21</v>
      </c>
      <c r="C164" s="106"/>
      <c r="D164" s="106"/>
      <c r="E164" s="106">
        <f>K164+Q164</f>
        <v>756</v>
      </c>
      <c r="F164" s="106"/>
      <c r="G164" s="106"/>
      <c r="H164" s="106" t="s">
        <v>273</v>
      </c>
      <c r="I164" s="106"/>
      <c r="J164" s="106"/>
      <c r="K164" s="106">
        <f>План!U74</f>
        <v>396</v>
      </c>
      <c r="L164" s="106"/>
      <c r="M164" s="106"/>
      <c r="N164" s="106">
        <v>10</v>
      </c>
      <c r="O164" s="106"/>
      <c r="P164" s="106"/>
      <c r="Q164" s="106">
        <f>План!W74</f>
        <v>360</v>
      </c>
      <c r="R164" s="106"/>
      <c r="S164" s="106"/>
      <c r="T164" s="106">
        <f>W164+Z164</f>
        <v>2</v>
      </c>
      <c r="U164" s="106"/>
      <c r="V164" s="106"/>
      <c r="W164" s="106" t="s">
        <v>270</v>
      </c>
      <c r="X164" s="106"/>
      <c r="Y164" s="106"/>
      <c r="Z164" s="106">
        <v>1</v>
      </c>
      <c r="AA164" s="106"/>
      <c r="AB164" s="106"/>
      <c r="AC164" s="106">
        <f>AF164+AH164</f>
        <v>8</v>
      </c>
      <c r="AD164" s="106"/>
      <c r="AE164" s="106"/>
      <c r="AF164" s="106" t="s">
        <v>174</v>
      </c>
      <c r="AG164" s="106"/>
      <c r="AH164" s="106">
        <v>3</v>
      </c>
      <c r="AI164" s="106"/>
      <c r="AJ164" s="131">
        <f>AM164+AO164</f>
        <v>10</v>
      </c>
      <c r="AK164" s="132"/>
      <c r="AL164" s="133"/>
      <c r="AM164" s="106"/>
      <c r="AN164" s="106"/>
      <c r="AO164" s="106">
        <v>10</v>
      </c>
      <c r="AP164" s="106"/>
      <c r="AQ164" s="106"/>
      <c r="AR164" s="106"/>
      <c r="AS164" s="106"/>
      <c r="AT164" s="106">
        <v>11</v>
      </c>
      <c r="AU164" s="106"/>
      <c r="AV164" s="106"/>
      <c r="AW164" s="130">
        <f>B164+T164+AC164+AJ164+AQ164+AT164</f>
        <v>52</v>
      </c>
      <c r="AX164" s="106"/>
      <c r="AY164" s="106"/>
      <c r="AZ164" s="127"/>
      <c r="BA164" s="127"/>
      <c r="BB164" s="127"/>
      <c r="BC164" s="127"/>
      <c r="BD164" s="127"/>
      <c r="BE164" s="127"/>
      <c r="BF164" s="127"/>
    </row>
    <row r="165" spans="1:58" ht="13.5" customHeight="1">
      <c r="A165" s="1" t="s">
        <v>230</v>
      </c>
      <c r="B165" s="130">
        <f>H165+N165</f>
        <v>19</v>
      </c>
      <c r="C165" s="106"/>
      <c r="D165" s="106"/>
      <c r="E165" s="106">
        <f>K165+Q165</f>
        <v>684</v>
      </c>
      <c r="F165" s="106"/>
      <c r="G165" s="106"/>
      <c r="H165" s="106">
        <v>11</v>
      </c>
      <c r="I165" s="106"/>
      <c r="J165" s="106"/>
      <c r="K165" s="106">
        <f>План!Y74</f>
        <v>396</v>
      </c>
      <c r="L165" s="106"/>
      <c r="M165" s="106"/>
      <c r="N165" s="106">
        <v>8</v>
      </c>
      <c r="O165" s="106"/>
      <c r="P165" s="106"/>
      <c r="Q165" s="106">
        <f>План!AA74</f>
        <v>288</v>
      </c>
      <c r="R165" s="106"/>
      <c r="S165" s="106"/>
      <c r="T165" s="106">
        <f>W165+Z165</f>
        <v>2</v>
      </c>
      <c r="U165" s="106"/>
      <c r="V165" s="106"/>
      <c r="W165" s="106">
        <v>1</v>
      </c>
      <c r="X165" s="106"/>
      <c r="Y165" s="106"/>
      <c r="Z165" s="106">
        <v>1</v>
      </c>
      <c r="AA165" s="106"/>
      <c r="AB165" s="106"/>
      <c r="AC165" s="106">
        <f>AF165+AH165</f>
        <v>9</v>
      </c>
      <c r="AD165" s="106"/>
      <c r="AE165" s="106"/>
      <c r="AF165" s="106" t="s">
        <v>174</v>
      </c>
      <c r="AG165" s="106"/>
      <c r="AH165" s="106">
        <v>4</v>
      </c>
      <c r="AI165" s="106"/>
      <c r="AJ165" s="131">
        <f>AM165+AO165</f>
        <v>9</v>
      </c>
      <c r="AK165" s="132"/>
      <c r="AL165" s="133"/>
      <c r="AM165" s="106"/>
      <c r="AN165" s="106"/>
      <c r="AO165" s="106">
        <v>9</v>
      </c>
      <c r="AP165" s="106"/>
      <c r="AQ165" s="106">
        <v>2</v>
      </c>
      <c r="AR165" s="106"/>
      <c r="AS165" s="106"/>
      <c r="AT165" s="106">
        <v>2</v>
      </c>
      <c r="AU165" s="106"/>
      <c r="AV165" s="106"/>
      <c r="AW165" s="130">
        <f>B165+T165+AC165+AJ165+AQ165+AT165</f>
        <v>43</v>
      </c>
      <c r="AX165" s="106"/>
      <c r="AY165" s="106"/>
      <c r="AZ165" s="127"/>
      <c r="BA165" s="127"/>
      <c r="BB165" s="127"/>
      <c r="BC165" s="127"/>
      <c r="BD165" s="127"/>
      <c r="BE165" s="127"/>
      <c r="BF165" s="127"/>
    </row>
    <row r="166" spans="1:58" ht="13.5" customHeight="1" hidden="1">
      <c r="A166" s="1" t="s">
        <v>231</v>
      </c>
      <c r="B166" s="130">
        <f>H166+N166</f>
        <v>0</v>
      </c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27"/>
      <c r="BA166" s="127"/>
      <c r="BB166" s="127"/>
      <c r="BC166" s="127"/>
      <c r="BD166" s="127"/>
      <c r="BE166" s="127"/>
      <c r="BF166" s="127"/>
    </row>
    <row r="167" spans="1:58" ht="13.5" customHeight="1" hidden="1">
      <c r="A167" s="1" t="s">
        <v>232</v>
      </c>
      <c r="B167" s="130">
        <f>H167+N167</f>
        <v>0</v>
      </c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27"/>
      <c r="BA167" s="127"/>
      <c r="BB167" s="127"/>
      <c r="BC167" s="127"/>
      <c r="BD167" s="127"/>
      <c r="BE167" s="127"/>
      <c r="BF167" s="127"/>
    </row>
    <row r="168" spans="1:58" ht="13.5" customHeight="1">
      <c r="A168" s="20" t="s">
        <v>103</v>
      </c>
      <c r="B168" s="134">
        <f>SUM(B163:D167)</f>
        <v>79</v>
      </c>
      <c r="C168" s="110"/>
      <c r="D168" s="110"/>
      <c r="E168" s="134">
        <f>SUM(E163:G167)</f>
        <v>2844</v>
      </c>
      <c r="F168" s="110"/>
      <c r="G168" s="110"/>
      <c r="H168" s="110"/>
      <c r="I168" s="110"/>
      <c r="J168" s="110"/>
      <c r="K168" s="110" t="s">
        <v>274</v>
      </c>
      <c r="L168" s="110"/>
      <c r="M168" s="110"/>
      <c r="N168" s="110"/>
      <c r="O168" s="110"/>
      <c r="P168" s="110"/>
      <c r="Q168" s="110">
        <f>План!AA74</f>
        <v>288</v>
      </c>
      <c r="R168" s="110"/>
      <c r="S168" s="110"/>
      <c r="T168" s="110">
        <f>SUM(T163:V167)</f>
        <v>5</v>
      </c>
      <c r="U168" s="110"/>
      <c r="V168" s="110"/>
      <c r="W168" s="110"/>
      <c r="X168" s="110"/>
      <c r="Y168" s="110"/>
      <c r="Z168" s="110"/>
      <c r="AA168" s="110"/>
      <c r="AB168" s="110"/>
      <c r="AC168" s="110">
        <f>SUM(AC163:AE167)</f>
        <v>18</v>
      </c>
      <c r="AD168" s="110"/>
      <c r="AE168" s="110"/>
      <c r="AF168" s="110"/>
      <c r="AG168" s="110"/>
      <c r="AH168" s="110"/>
      <c r="AI168" s="110"/>
      <c r="AJ168" s="110" t="s">
        <v>175</v>
      </c>
      <c r="AK168" s="110"/>
      <c r="AL168" s="110"/>
      <c r="AM168" s="110"/>
      <c r="AN168" s="110"/>
      <c r="AO168" s="110"/>
      <c r="AP168" s="110"/>
      <c r="AQ168" s="110">
        <f>SUM(AQ163:AS165)</f>
        <v>2</v>
      </c>
      <c r="AR168" s="110"/>
      <c r="AS168" s="110"/>
      <c r="AT168" s="130">
        <f>SUM(AT163:AV167)</f>
        <v>24</v>
      </c>
      <c r="AU168" s="106"/>
      <c r="AV168" s="106"/>
      <c r="AW168" s="130">
        <f>SUM(AW163:AY167)</f>
        <v>147</v>
      </c>
      <c r="AX168" s="106"/>
      <c r="AY168" s="106"/>
      <c r="AZ168" s="127"/>
      <c r="BA168" s="127"/>
      <c r="BB168" s="127"/>
      <c r="BC168" s="127"/>
      <c r="BD168" s="127"/>
      <c r="BE168" s="127"/>
      <c r="BF168" s="127"/>
    </row>
    <row r="169" ht="13.5" customHeight="1" hidden="1"/>
    <row r="170" spans="1:59" ht="13.5" customHeight="1" hidden="1">
      <c r="A170" s="109" t="s">
        <v>183</v>
      </c>
      <c r="B170" s="115" t="s">
        <v>275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 t="s">
        <v>253</v>
      </c>
      <c r="U170" s="115"/>
      <c r="V170" s="115"/>
      <c r="W170" s="115"/>
      <c r="X170" s="115"/>
      <c r="Y170" s="115"/>
      <c r="Z170" s="115"/>
      <c r="AA170" s="115"/>
      <c r="AB170" s="115"/>
      <c r="AC170" s="115" t="s">
        <v>254</v>
      </c>
      <c r="AD170" s="115"/>
      <c r="AE170" s="115"/>
      <c r="AF170" s="115"/>
      <c r="AG170" s="115"/>
      <c r="AH170" s="115"/>
      <c r="AI170" s="115"/>
      <c r="AJ170" s="109" t="s">
        <v>255</v>
      </c>
      <c r="AK170" s="109"/>
      <c r="AL170" s="109"/>
      <c r="AM170" s="109" t="s">
        <v>256</v>
      </c>
      <c r="AN170" s="109"/>
      <c r="AO170" s="109"/>
      <c r="AP170" s="115" t="s">
        <v>103</v>
      </c>
      <c r="AQ170" s="115"/>
      <c r="AR170" s="115"/>
      <c r="AS170" s="115" t="s">
        <v>257</v>
      </c>
      <c r="AT170" s="115"/>
      <c r="AU170" s="115"/>
      <c r="AV170" s="115"/>
      <c r="AW170" s="109" t="s">
        <v>258</v>
      </c>
      <c r="AX170" s="109"/>
      <c r="AY170" s="109"/>
      <c r="AZ170" s="97"/>
      <c r="BA170" s="99"/>
      <c r="BB170" s="99"/>
      <c r="BC170" s="95"/>
      <c r="BD170" s="95"/>
      <c r="BE170" s="99"/>
      <c r="BF170" s="95"/>
      <c r="BG170" s="99"/>
    </row>
    <row r="171" spans="1:59" ht="13.5" customHeight="1" hidden="1">
      <c r="A171" s="109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 t="s">
        <v>55</v>
      </c>
      <c r="AD171" s="115"/>
      <c r="AE171" s="115"/>
      <c r="AF171" s="115"/>
      <c r="AG171" s="115"/>
      <c r="AH171" s="115"/>
      <c r="AI171" s="115"/>
      <c r="AJ171" s="115" t="s">
        <v>262</v>
      </c>
      <c r="AK171" s="115"/>
      <c r="AL171" s="115"/>
      <c r="AM171" s="109"/>
      <c r="AN171" s="116"/>
      <c r="AO171" s="109"/>
      <c r="AP171" s="115"/>
      <c r="AQ171" s="116"/>
      <c r="AR171" s="115"/>
      <c r="AS171" s="115"/>
      <c r="AT171" s="116"/>
      <c r="AU171" s="116"/>
      <c r="AV171" s="115"/>
      <c r="AW171" s="109"/>
      <c r="AX171" s="116"/>
      <c r="AY171" s="109"/>
      <c r="AZ171" s="95"/>
      <c r="BA171" s="99"/>
      <c r="BB171" s="99"/>
      <c r="BC171" s="95"/>
      <c r="BD171" s="99"/>
      <c r="BE171" s="99"/>
      <c r="BF171" s="95"/>
      <c r="BG171" s="99"/>
    </row>
    <row r="172" spans="1:59" ht="13.5" customHeight="1" hidden="1">
      <c r="A172" s="109"/>
      <c r="B172" s="115" t="s">
        <v>103</v>
      </c>
      <c r="C172" s="115"/>
      <c r="D172" s="115"/>
      <c r="E172" s="115"/>
      <c r="F172" s="115"/>
      <c r="G172" s="115"/>
      <c r="H172" s="115" t="s">
        <v>263</v>
      </c>
      <c r="I172" s="115"/>
      <c r="J172" s="115"/>
      <c r="K172" s="115"/>
      <c r="L172" s="115"/>
      <c r="M172" s="115"/>
      <c r="N172" s="115" t="s">
        <v>264</v>
      </c>
      <c r="O172" s="115"/>
      <c r="P172" s="115"/>
      <c r="Q172" s="115"/>
      <c r="R172" s="115"/>
      <c r="S172" s="115"/>
      <c r="T172" s="115" t="s">
        <v>103</v>
      </c>
      <c r="U172" s="115"/>
      <c r="V172" s="115"/>
      <c r="W172" s="115" t="s">
        <v>263</v>
      </c>
      <c r="X172" s="115"/>
      <c r="Y172" s="115"/>
      <c r="Z172" s="115" t="s">
        <v>264</v>
      </c>
      <c r="AA172" s="115"/>
      <c r="AB172" s="115"/>
      <c r="AC172" s="115" t="s">
        <v>103</v>
      </c>
      <c r="AD172" s="115"/>
      <c r="AE172" s="115"/>
      <c r="AF172" s="115" t="s">
        <v>263</v>
      </c>
      <c r="AG172" s="115"/>
      <c r="AH172" s="115" t="s">
        <v>264</v>
      </c>
      <c r="AI172" s="115"/>
      <c r="AJ172" s="115"/>
      <c r="AK172" s="115"/>
      <c r="AL172" s="115"/>
      <c r="AM172" s="109"/>
      <c r="AN172" s="109"/>
      <c r="AO172" s="109"/>
      <c r="AP172" s="115"/>
      <c r="AQ172" s="115"/>
      <c r="AR172" s="115"/>
      <c r="AS172" s="115"/>
      <c r="AT172" s="116"/>
      <c r="AU172" s="116"/>
      <c r="AV172" s="115"/>
      <c r="AW172" s="109"/>
      <c r="AX172" s="116"/>
      <c r="AY172" s="109"/>
      <c r="AZ172" s="95"/>
      <c r="BA172" s="99"/>
      <c r="BB172" s="99"/>
      <c r="BC172" s="95"/>
      <c r="BD172" s="99"/>
      <c r="BE172" s="99"/>
      <c r="BF172" s="95"/>
      <c r="BG172" s="99"/>
    </row>
    <row r="173" spans="1:59" ht="13.5" customHeight="1" hidden="1">
      <c r="A173" s="109"/>
      <c r="B173" s="117" t="s">
        <v>265</v>
      </c>
      <c r="C173" s="117"/>
      <c r="D173" s="117"/>
      <c r="E173" s="118" t="s">
        <v>269</v>
      </c>
      <c r="F173" s="118"/>
      <c r="G173" s="118"/>
      <c r="H173" s="117" t="s">
        <v>265</v>
      </c>
      <c r="I173" s="117"/>
      <c r="J173" s="117"/>
      <c r="K173" s="118" t="s">
        <v>269</v>
      </c>
      <c r="L173" s="118"/>
      <c r="M173" s="118"/>
      <c r="N173" s="117" t="s">
        <v>265</v>
      </c>
      <c r="O173" s="117"/>
      <c r="P173" s="117"/>
      <c r="Q173" s="118" t="s">
        <v>269</v>
      </c>
      <c r="R173" s="118"/>
      <c r="S173" s="118"/>
      <c r="T173" s="117" t="s">
        <v>265</v>
      </c>
      <c r="U173" s="117"/>
      <c r="V173" s="117"/>
      <c r="W173" s="117" t="s">
        <v>265</v>
      </c>
      <c r="X173" s="117"/>
      <c r="Y173" s="117"/>
      <c r="Z173" s="117" t="s">
        <v>265</v>
      </c>
      <c r="AA173" s="117"/>
      <c r="AB173" s="117"/>
      <c r="AC173" s="117" t="s">
        <v>265</v>
      </c>
      <c r="AD173" s="117"/>
      <c r="AE173" s="117"/>
      <c r="AF173" s="117" t="s">
        <v>265</v>
      </c>
      <c r="AG173" s="117"/>
      <c r="AH173" s="117" t="s">
        <v>265</v>
      </c>
      <c r="AI173" s="117"/>
      <c r="AJ173" s="117" t="s">
        <v>265</v>
      </c>
      <c r="AK173" s="117"/>
      <c r="AL173" s="117"/>
      <c r="AM173" s="117" t="s">
        <v>265</v>
      </c>
      <c r="AN173" s="117"/>
      <c r="AO173" s="117"/>
      <c r="AP173" s="117" t="s">
        <v>265</v>
      </c>
      <c r="AQ173" s="117"/>
      <c r="AR173" s="117"/>
      <c r="AS173" s="115"/>
      <c r="AT173" s="115"/>
      <c r="AU173" s="115"/>
      <c r="AV173" s="115"/>
      <c r="AW173" s="109"/>
      <c r="AX173" s="109"/>
      <c r="AY173" s="109"/>
      <c r="AZ173" s="95"/>
      <c r="BA173" s="99"/>
      <c r="BB173" s="99"/>
      <c r="BC173" s="95"/>
      <c r="BD173" s="99"/>
      <c r="BE173" s="99"/>
      <c r="BF173" s="95"/>
      <c r="BG173" s="99"/>
    </row>
    <row r="174" spans="1:59" ht="13.5" customHeight="1" hidden="1">
      <c r="A174" s="87" t="s">
        <v>228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95"/>
      <c r="BA174" s="99"/>
      <c r="BB174" s="99"/>
      <c r="BC174" s="95"/>
      <c r="BD174" s="95"/>
      <c r="BE174" s="99"/>
      <c r="BF174" s="95"/>
      <c r="BG174" s="99"/>
    </row>
    <row r="175" spans="1:59" ht="13.5" customHeight="1" hidden="1">
      <c r="A175" s="87" t="s">
        <v>229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95"/>
      <c r="BA175" s="99"/>
      <c r="BB175" s="99"/>
      <c r="BC175" s="95"/>
      <c r="BD175" s="95"/>
      <c r="BE175" s="99"/>
      <c r="BF175" s="95"/>
      <c r="BG175" s="99"/>
    </row>
    <row r="176" spans="1:59" ht="13.5" customHeight="1" hidden="1">
      <c r="A176" s="87" t="s">
        <v>230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95"/>
      <c r="BA176" s="99"/>
      <c r="BB176" s="99"/>
      <c r="BC176" s="95"/>
      <c r="BD176" s="95"/>
      <c r="BE176" s="99"/>
      <c r="BF176" s="95"/>
      <c r="BG176" s="99"/>
    </row>
    <row r="177" spans="1:59" ht="13.5" customHeight="1" hidden="1">
      <c r="A177" s="87" t="s">
        <v>231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95"/>
      <c r="BA177" s="99"/>
      <c r="BB177" s="99"/>
      <c r="BC177" s="95"/>
      <c r="BD177" s="95"/>
      <c r="BE177" s="99"/>
      <c r="BF177" s="95"/>
      <c r="BG177" s="99"/>
    </row>
    <row r="178" spans="1:59" ht="13.5" customHeight="1" hidden="1">
      <c r="A178" s="87" t="s">
        <v>232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95"/>
      <c r="BA178" s="99"/>
      <c r="BB178" s="99"/>
      <c r="BC178" s="95"/>
      <c r="BD178" s="95"/>
      <c r="BE178" s="99"/>
      <c r="BF178" s="95"/>
      <c r="BG178" s="99"/>
    </row>
    <row r="179" spans="1:59" ht="13.5" customHeight="1" hidden="1">
      <c r="A179" s="96" t="s">
        <v>103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95"/>
      <c r="BA179" s="99"/>
      <c r="BB179" s="99"/>
      <c r="BC179" s="95"/>
      <c r="BD179" s="95"/>
      <c r="BE179" s="99"/>
      <c r="BF179" s="95"/>
      <c r="BG179" s="99"/>
    </row>
  </sheetData>
  <sheetProtection/>
  <mergeCells count="2090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Z110:AZ115"/>
    <mergeCell ref="BA110:BA115"/>
    <mergeCell ref="A117:F117"/>
    <mergeCell ref="H117:W117"/>
    <mergeCell ref="Z117:AF117"/>
    <mergeCell ref="AS117:BL117"/>
    <mergeCell ref="AT110:AT115"/>
    <mergeCell ref="AU110:AU115"/>
    <mergeCell ref="AV110:AV115"/>
    <mergeCell ref="AW110:AW115"/>
    <mergeCell ref="AX110:AX115"/>
    <mergeCell ref="AY110:AY115"/>
    <mergeCell ref="AN110:AN115"/>
    <mergeCell ref="AO110:AO115"/>
    <mergeCell ref="AP110:AP115"/>
    <mergeCell ref="AQ110:AQ115"/>
    <mergeCell ref="AR110:AR115"/>
    <mergeCell ref="AS110:AS115"/>
    <mergeCell ref="AH110:AH115"/>
    <mergeCell ref="AI110:AI115"/>
    <mergeCell ref="AJ110:AJ115"/>
    <mergeCell ref="AK110:AK115"/>
    <mergeCell ref="AL110:AL115"/>
    <mergeCell ref="AM110:AM115"/>
    <mergeCell ref="AB110:AB115"/>
    <mergeCell ref="AC110:AC115"/>
    <mergeCell ref="AD110:AD115"/>
    <mergeCell ref="AE110:AE115"/>
    <mergeCell ref="AF110:AF115"/>
    <mergeCell ref="AG110:AG115"/>
    <mergeCell ref="V110:V115"/>
    <mergeCell ref="W110:W115"/>
    <mergeCell ref="X110:X115"/>
    <mergeCell ref="Y110:Y115"/>
    <mergeCell ref="Z110:Z115"/>
    <mergeCell ref="AA110:AA115"/>
    <mergeCell ref="P110:P115"/>
    <mergeCell ref="Q110:Q115"/>
    <mergeCell ref="R110:R115"/>
    <mergeCell ref="S110:S115"/>
    <mergeCell ref="T110:T115"/>
    <mergeCell ref="U110:U115"/>
    <mergeCell ref="J110:J115"/>
    <mergeCell ref="K110:K115"/>
    <mergeCell ref="L110:L115"/>
    <mergeCell ref="M110:M115"/>
    <mergeCell ref="N110:N115"/>
    <mergeCell ref="O110:O115"/>
    <mergeCell ref="B109:BA109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AV103:AV108"/>
    <mergeCell ref="AW103:AW108"/>
    <mergeCell ref="AX103:AX108"/>
    <mergeCell ref="AY103:AY108"/>
    <mergeCell ref="AZ103:AZ108"/>
    <mergeCell ref="BA103:BA108"/>
    <mergeCell ref="AP103:AP108"/>
    <mergeCell ref="AQ103:AQ108"/>
    <mergeCell ref="AR103:AR108"/>
    <mergeCell ref="AS103:AS108"/>
    <mergeCell ref="AT103:AT108"/>
    <mergeCell ref="AU103:AU108"/>
    <mergeCell ref="AJ103:AJ108"/>
    <mergeCell ref="AK103:AK108"/>
    <mergeCell ref="AL103:AL108"/>
    <mergeCell ref="AM103:AM108"/>
    <mergeCell ref="AN103:AN108"/>
    <mergeCell ref="AO103:AO108"/>
    <mergeCell ref="AD103:AD108"/>
    <mergeCell ref="AE103:AE108"/>
    <mergeCell ref="AF103:AF108"/>
    <mergeCell ref="AG103:AG108"/>
    <mergeCell ref="AH103:AH108"/>
    <mergeCell ref="AI103:AI108"/>
    <mergeCell ref="X103:X108"/>
    <mergeCell ref="Y103:Y108"/>
    <mergeCell ref="Z103:Z108"/>
    <mergeCell ref="AA103:AA108"/>
    <mergeCell ref="AB103:AB108"/>
    <mergeCell ref="AC103:AC108"/>
    <mergeCell ref="R103:R108"/>
    <mergeCell ref="S103:S108"/>
    <mergeCell ref="T103:T108"/>
    <mergeCell ref="U103:U108"/>
    <mergeCell ref="V103:V108"/>
    <mergeCell ref="W103:W108"/>
    <mergeCell ref="L103:L108"/>
    <mergeCell ref="M103:M108"/>
    <mergeCell ref="N103:N108"/>
    <mergeCell ref="O103:O108"/>
    <mergeCell ref="P103:P108"/>
    <mergeCell ref="Q103:Q108"/>
    <mergeCell ref="F103:F108"/>
    <mergeCell ref="G103:G108"/>
    <mergeCell ref="H103:H108"/>
    <mergeCell ref="I103:I108"/>
    <mergeCell ref="J103:J108"/>
    <mergeCell ref="K103:K108"/>
    <mergeCell ref="AX96:AX101"/>
    <mergeCell ref="AY96:AY101"/>
    <mergeCell ref="AZ96:AZ101"/>
    <mergeCell ref="BA96:BA101"/>
    <mergeCell ref="B102:BA102"/>
    <mergeCell ref="A103:A108"/>
    <mergeCell ref="B103:B108"/>
    <mergeCell ref="C103:C108"/>
    <mergeCell ref="D103:D108"/>
    <mergeCell ref="E103:E108"/>
    <mergeCell ref="AR96:AR101"/>
    <mergeCell ref="AS96:AS101"/>
    <mergeCell ref="AT96:AT101"/>
    <mergeCell ref="AU96:AU101"/>
    <mergeCell ref="AV96:AV101"/>
    <mergeCell ref="AW96:AW101"/>
    <mergeCell ref="AL96:AL101"/>
    <mergeCell ref="AM96:AM101"/>
    <mergeCell ref="AN96:AN101"/>
    <mergeCell ref="AO96:AO101"/>
    <mergeCell ref="AP96:AP101"/>
    <mergeCell ref="AQ96:AQ101"/>
    <mergeCell ref="AF96:AF101"/>
    <mergeCell ref="AG96:AG101"/>
    <mergeCell ref="AH96:AH101"/>
    <mergeCell ref="AI96:AI101"/>
    <mergeCell ref="AJ96:AJ101"/>
    <mergeCell ref="AK96:AK101"/>
    <mergeCell ref="Z96:Z101"/>
    <mergeCell ref="AA96:AA101"/>
    <mergeCell ref="AB96:AB101"/>
    <mergeCell ref="AC96:AC101"/>
    <mergeCell ref="AD96:AD101"/>
    <mergeCell ref="AE96:AE101"/>
    <mergeCell ref="T96:T101"/>
    <mergeCell ref="U96:U101"/>
    <mergeCell ref="V96:V101"/>
    <mergeCell ref="W96:W101"/>
    <mergeCell ref="X96:X101"/>
    <mergeCell ref="Y96:Y101"/>
    <mergeCell ref="N96:N101"/>
    <mergeCell ref="O96:O101"/>
    <mergeCell ref="P96:P101"/>
    <mergeCell ref="Q96:Q101"/>
    <mergeCell ref="R96:R101"/>
    <mergeCell ref="S96:S101"/>
    <mergeCell ref="H96:H101"/>
    <mergeCell ref="I96:I101"/>
    <mergeCell ref="J96:J101"/>
    <mergeCell ref="K96:K101"/>
    <mergeCell ref="L96:L101"/>
    <mergeCell ref="M96:M101"/>
    <mergeCell ref="AZ89:AZ94"/>
    <mergeCell ref="BA89:BA94"/>
    <mergeCell ref="B95:BA95"/>
    <mergeCell ref="A96:A101"/>
    <mergeCell ref="B96:B101"/>
    <mergeCell ref="C96:C101"/>
    <mergeCell ref="D96:D101"/>
    <mergeCell ref="E96:E101"/>
    <mergeCell ref="F96:F101"/>
    <mergeCell ref="G96:G101"/>
    <mergeCell ref="AT89:AT94"/>
    <mergeCell ref="AU89:AU94"/>
    <mergeCell ref="AV89:AV94"/>
    <mergeCell ref="AW89:AW94"/>
    <mergeCell ref="AX89:AX94"/>
    <mergeCell ref="AY89:AY94"/>
    <mergeCell ref="AN89:AN94"/>
    <mergeCell ref="AO89:AO94"/>
    <mergeCell ref="AP89:AP94"/>
    <mergeCell ref="AQ89:AQ94"/>
    <mergeCell ref="AR89:AR94"/>
    <mergeCell ref="AS89:AS94"/>
    <mergeCell ref="AH89:AH94"/>
    <mergeCell ref="AI89:AI94"/>
    <mergeCell ref="AJ89:AJ94"/>
    <mergeCell ref="AK89:AK94"/>
    <mergeCell ref="AL89:AL94"/>
    <mergeCell ref="AM89:AM94"/>
    <mergeCell ref="AB89:AB94"/>
    <mergeCell ref="AC89:AC94"/>
    <mergeCell ref="AD89:AD94"/>
    <mergeCell ref="AE89:AE94"/>
    <mergeCell ref="AF89:AF94"/>
    <mergeCell ref="AG89:AG94"/>
    <mergeCell ref="V89:V94"/>
    <mergeCell ref="W89:W94"/>
    <mergeCell ref="X89:X94"/>
    <mergeCell ref="Y89:Y94"/>
    <mergeCell ref="Z89:Z94"/>
    <mergeCell ref="AA89:AA94"/>
    <mergeCell ref="P89:P94"/>
    <mergeCell ref="Q89:Q94"/>
    <mergeCell ref="R89:R94"/>
    <mergeCell ref="S89:S94"/>
    <mergeCell ref="T89:T94"/>
    <mergeCell ref="U89:U94"/>
    <mergeCell ref="J89:J94"/>
    <mergeCell ref="K89:K94"/>
    <mergeCell ref="L89:L94"/>
    <mergeCell ref="M89:M94"/>
    <mergeCell ref="N89:N94"/>
    <mergeCell ref="O89:O94"/>
    <mergeCell ref="B88:BA88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AV82:AV87"/>
    <mergeCell ref="AW82:AW87"/>
    <mergeCell ref="AX82:AX87"/>
    <mergeCell ref="AY82:AY87"/>
    <mergeCell ref="AZ82:AZ87"/>
    <mergeCell ref="BA82:BA87"/>
    <mergeCell ref="AP82:AP87"/>
    <mergeCell ref="AQ82:AQ87"/>
    <mergeCell ref="AR82:AR87"/>
    <mergeCell ref="AS82:AS87"/>
    <mergeCell ref="AT82:AT87"/>
    <mergeCell ref="AU82:AU87"/>
    <mergeCell ref="AJ82:AJ87"/>
    <mergeCell ref="AK82:AK87"/>
    <mergeCell ref="AL82:AL87"/>
    <mergeCell ref="AM82:AM87"/>
    <mergeCell ref="AN82:AN87"/>
    <mergeCell ref="AO82:AO87"/>
    <mergeCell ref="AD82:AD87"/>
    <mergeCell ref="AE82:AE87"/>
    <mergeCell ref="AF82:AF87"/>
    <mergeCell ref="AG82:AG87"/>
    <mergeCell ref="AH82:AH87"/>
    <mergeCell ref="AI82:AI87"/>
    <mergeCell ref="X82:X87"/>
    <mergeCell ref="Y82:Y87"/>
    <mergeCell ref="Z82:Z87"/>
    <mergeCell ref="AA82:AA87"/>
    <mergeCell ref="AB82:AB87"/>
    <mergeCell ref="AC82:AC87"/>
    <mergeCell ref="R82:R87"/>
    <mergeCell ref="S82:S87"/>
    <mergeCell ref="T82:T87"/>
    <mergeCell ref="U82:U87"/>
    <mergeCell ref="V82:V87"/>
    <mergeCell ref="W82:W87"/>
    <mergeCell ref="L82:L87"/>
    <mergeCell ref="M82:M87"/>
    <mergeCell ref="N82:N87"/>
    <mergeCell ref="O82:O87"/>
    <mergeCell ref="P82:P87"/>
    <mergeCell ref="Q82:Q87"/>
    <mergeCell ref="F82:F87"/>
    <mergeCell ref="G82:G87"/>
    <mergeCell ref="H82:H87"/>
    <mergeCell ref="I82:I87"/>
    <mergeCell ref="J82:J87"/>
    <mergeCell ref="K82:K87"/>
    <mergeCell ref="AX75:AX80"/>
    <mergeCell ref="AY75:AY80"/>
    <mergeCell ref="AZ75:AZ80"/>
    <mergeCell ref="BA75:BA80"/>
    <mergeCell ref="B81:BA81"/>
    <mergeCell ref="A82:A87"/>
    <mergeCell ref="B82:B87"/>
    <mergeCell ref="C82:C87"/>
    <mergeCell ref="D82:D87"/>
    <mergeCell ref="E82:E87"/>
    <mergeCell ref="AR75:AR80"/>
    <mergeCell ref="AS75:AS80"/>
    <mergeCell ref="AT75:AT80"/>
    <mergeCell ref="AU75:AU80"/>
    <mergeCell ref="AV75:AV80"/>
    <mergeCell ref="AW75:AW80"/>
    <mergeCell ref="AL75:AL80"/>
    <mergeCell ref="AM75:AM80"/>
    <mergeCell ref="AN75:AN80"/>
    <mergeCell ref="AO75:AO80"/>
    <mergeCell ref="AP75:AP80"/>
    <mergeCell ref="AQ75:AQ80"/>
    <mergeCell ref="AF75:AF80"/>
    <mergeCell ref="AG75:AG80"/>
    <mergeCell ref="AH75:AH80"/>
    <mergeCell ref="AI75:AI80"/>
    <mergeCell ref="AJ75:AJ80"/>
    <mergeCell ref="AK75:AK80"/>
    <mergeCell ref="Z75:Z80"/>
    <mergeCell ref="AA75:AA80"/>
    <mergeCell ref="AB75:AB80"/>
    <mergeCell ref="AC75:AC80"/>
    <mergeCell ref="AD75:AD80"/>
    <mergeCell ref="AE75:AE80"/>
    <mergeCell ref="T75:T80"/>
    <mergeCell ref="U75:U80"/>
    <mergeCell ref="V75:V80"/>
    <mergeCell ref="W75:W80"/>
    <mergeCell ref="X75:X80"/>
    <mergeCell ref="Y75:Y80"/>
    <mergeCell ref="N75:N80"/>
    <mergeCell ref="O75:O80"/>
    <mergeCell ref="P75:P80"/>
    <mergeCell ref="Q75:Q80"/>
    <mergeCell ref="R75:R80"/>
    <mergeCell ref="S75:S80"/>
    <mergeCell ref="H75:H80"/>
    <mergeCell ref="I75:I80"/>
    <mergeCell ref="J75:J80"/>
    <mergeCell ref="K75:K80"/>
    <mergeCell ref="L75:L80"/>
    <mergeCell ref="M75:M80"/>
    <mergeCell ref="AZ68:AZ73"/>
    <mergeCell ref="BA68:BA73"/>
    <mergeCell ref="B74:BA74"/>
    <mergeCell ref="A75:A80"/>
    <mergeCell ref="B75:B80"/>
    <mergeCell ref="C75:C80"/>
    <mergeCell ref="D75:D80"/>
    <mergeCell ref="E75:E80"/>
    <mergeCell ref="F75:F80"/>
    <mergeCell ref="G75:G80"/>
    <mergeCell ref="AT68:AT73"/>
    <mergeCell ref="AU68:AU73"/>
    <mergeCell ref="AV68:AV73"/>
    <mergeCell ref="AW68:AW73"/>
    <mergeCell ref="AX68:AX73"/>
    <mergeCell ref="AY68:AY73"/>
    <mergeCell ref="AN68:AN73"/>
    <mergeCell ref="AO68:AO73"/>
    <mergeCell ref="AP68:AP73"/>
    <mergeCell ref="AQ68:AQ73"/>
    <mergeCell ref="AR68:AR73"/>
    <mergeCell ref="AS68:AS73"/>
    <mergeCell ref="AH68:AH73"/>
    <mergeCell ref="AI68:AI73"/>
    <mergeCell ref="AJ68:AJ73"/>
    <mergeCell ref="AK68:AK73"/>
    <mergeCell ref="AL68:AL73"/>
    <mergeCell ref="AM68:AM73"/>
    <mergeCell ref="AB68:AB73"/>
    <mergeCell ref="AC68:AC73"/>
    <mergeCell ref="AD68:AD73"/>
    <mergeCell ref="AE68:AE73"/>
    <mergeCell ref="AF68:AF73"/>
    <mergeCell ref="AG68:AG73"/>
    <mergeCell ref="V68:V73"/>
    <mergeCell ref="W68:W73"/>
    <mergeCell ref="X68:X73"/>
    <mergeCell ref="Y68:Y73"/>
    <mergeCell ref="Z68:Z73"/>
    <mergeCell ref="AA68:AA73"/>
    <mergeCell ref="P68:P73"/>
    <mergeCell ref="Q68:Q73"/>
    <mergeCell ref="R68:R73"/>
    <mergeCell ref="S68:S73"/>
    <mergeCell ref="T68:T73"/>
    <mergeCell ref="U68:U73"/>
    <mergeCell ref="J68:J73"/>
    <mergeCell ref="K68:K73"/>
    <mergeCell ref="L68:L73"/>
    <mergeCell ref="M68:M73"/>
    <mergeCell ref="N68:N73"/>
    <mergeCell ref="O68:O73"/>
    <mergeCell ref="B67:BA67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AV61:AV66"/>
    <mergeCell ref="AW61:AW66"/>
    <mergeCell ref="AX61:AX66"/>
    <mergeCell ref="AY61:AY66"/>
    <mergeCell ref="AZ61:AZ66"/>
    <mergeCell ref="BA61:BA66"/>
    <mergeCell ref="AP61:AP66"/>
    <mergeCell ref="AQ61:AQ66"/>
    <mergeCell ref="AR61:AR66"/>
    <mergeCell ref="AS61:AS66"/>
    <mergeCell ref="AT61:AT66"/>
    <mergeCell ref="AU61:AU66"/>
    <mergeCell ref="AJ61:AJ66"/>
    <mergeCell ref="AK61:AK66"/>
    <mergeCell ref="AL61:AL66"/>
    <mergeCell ref="AM61:AM66"/>
    <mergeCell ref="AN61:AN66"/>
    <mergeCell ref="AO61:AO66"/>
    <mergeCell ref="AD61:AD66"/>
    <mergeCell ref="AE61:AE66"/>
    <mergeCell ref="AF61:AF66"/>
    <mergeCell ref="AG61:AG66"/>
    <mergeCell ref="AH61:AH66"/>
    <mergeCell ref="AI61:AI66"/>
    <mergeCell ref="X61:X66"/>
    <mergeCell ref="Y61:Y66"/>
    <mergeCell ref="Z61:Z66"/>
    <mergeCell ref="AA61:AA66"/>
    <mergeCell ref="AB61:AB66"/>
    <mergeCell ref="AC61:AC66"/>
    <mergeCell ref="R61:R66"/>
    <mergeCell ref="S61:S66"/>
    <mergeCell ref="T61:T66"/>
    <mergeCell ref="U61:U66"/>
    <mergeCell ref="V61:V66"/>
    <mergeCell ref="W61:W66"/>
    <mergeCell ref="L61:L66"/>
    <mergeCell ref="M61:M66"/>
    <mergeCell ref="N61:N66"/>
    <mergeCell ref="O61:O66"/>
    <mergeCell ref="P61:P66"/>
    <mergeCell ref="Q61:Q66"/>
    <mergeCell ref="F61:F66"/>
    <mergeCell ref="G61:G66"/>
    <mergeCell ref="H61:H66"/>
    <mergeCell ref="I61:I66"/>
    <mergeCell ref="J61:J66"/>
    <mergeCell ref="K61:K66"/>
    <mergeCell ref="AX54:AX59"/>
    <mergeCell ref="AY54:AY59"/>
    <mergeCell ref="AZ54:AZ59"/>
    <mergeCell ref="BA54:BA59"/>
    <mergeCell ref="B60:BA60"/>
    <mergeCell ref="A61:A66"/>
    <mergeCell ref="B61:B66"/>
    <mergeCell ref="C61:C66"/>
    <mergeCell ref="D61:D66"/>
    <mergeCell ref="E61:E66"/>
    <mergeCell ref="AR54:AR59"/>
    <mergeCell ref="AS54:AS59"/>
    <mergeCell ref="AT54:AT59"/>
    <mergeCell ref="AU54:AU59"/>
    <mergeCell ref="AV54:AV59"/>
    <mergeCell ref="AW54:AW59"/>
    <mergeCell ref="AJ54:AJ59"/>
    <mergeCell ref="AK54:AK59"/>
    <mergeCell ref="AL54:AL59"/>
    <mergeCell ref="AM54:AM59"/>
    <mergeCell ref="AQ54:AQ59"/>
    <mergeCell ref="AN54:AN59"/>
    <mergeCell ref="AO54:AO59"/>
    <mergeCell ref="AP54:AP59"/>
    <mergeCell ref="BA47:BA52"/>
    <mergeCell ref="B53:BA53"/>
    <mergeCell ref="A54:A59"/>
    <mergeCell ref="B54:B59"/>
    <mergeCell ref="R54:R59"/>
    <mergeCell ref="S54:S59"/>
    <mergeCell ref="T54:T59"/>
    <mergeCell ref="AG54:AG59"/>
    <mergeCell ref="AH54:AH59"/>
    <mergeCell ref="AI54:AI59"/>
    <mergeCell ref="AU47:AU52"/>
    <mergeCell ref="AV47:AV52"/>
    <mergeCell ref="AW47:AW52"/>
    <mergeCell ref="AX47:AX52"/>
    <mergeCell ref="AY47:AY52"/>
    <mergeCell ref="AZ47:AZ52"/>
    <mergeCell ref="AZ40:AZ45"/>
    <mergeCell ref="BA40:BA45"/>
    <mergeCell ref="B46:BA46"/>
    <mergeCell ref="A47:A52"/>
    <mergeCell ref="R47:R52"/>
    <mergeCell ref="S47:S52"/>
    <mergeCell ref="T47:T52"/>
    <mergeCell ref="AR47:AR52"/>
    <mergeCell ref="AS47:AS52"/>
    <mergeCell ref="AT47:AT52"/>
    <mergeCell ref="AT40:AT45"/>
    <mergeCell ref="AU40:AU45"/>
    <mergeCell ref="AV40:AV45"/>
    <mergeCell ref="AW40:AW45"/>
    <mergeCell ref="AX40:AX45"/>
    <mergeCell ref="AY40:AY45"/>
    <mergeCell ref="AC40:AC45"/>
    <mergeCell ref="AD40:AD45"/>
    <mergeCell ref="AS40:AS45"/>
    <mergeCell ref="AI40:AI45"/>
    <mergeCell ref="AJ40:AJ45"/>
    <mergeCell ref="AK40:AK45"/>
    <mergeCell ref="W40:W45"/>
    <mergeCell ref="X40:X45"/>
    <mergeCell ref="Y40:Y45"/>
    <mergeCell ref="Z40:Z45"/>
    <mergeCell ref="AA40:AA45"/>
    <mergeCell ref="AB40:AB45"/>
    <mergeCell ref="G40:G45"/>
    <mergeCell ref="H40:H45"/>
    <mergeCell ref="I40:I45"/>
    <mergeCell ref="J40:J45"/>
    <mergeCell ref="K40:K45"/>
    <mergeCell ref="S40:S45"/>
    <mergeCell ref="L40:L45"/>
    <mergeCell ref="M40:M45"/>
    <mergeCell ref="N40:N45"/>
    <mergeCell ref="O40:O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  <mergeCell ref="AP47:AP52"/>
    <mergeCell ref="P40:P45"/>
    <mergeCell ref="Q40:Q45"/>
    <mergeCell ref="AE40:AE45"/>
    <mergeCell ref="AF40:AF45"/>
    <mergeCell ref="AG40:AG45"/>
    <mergeCell ref="AH40:AH45"/>
    <mergeCell ref="T40:T45"/>
    <mergeCell ref="U40:U45"/>
    <mergeCell ref="V40:V45"/>
    <mergeCell ref="AG47:AG52"/>
    <mergeCell ref="AQ47:AQ52"/>
    <mergeCell ref="AH47:AH52"/>
    <mergeCell ref="AI47:AI52"/>
    <mergeCell ref="AJ47:AJ52"/>
    <mergeCell ref="AK47:AK52"/>
    <mergeCell ref="AL47:AL52"/>
    <mergeCell ref="AM47:AM52"/>
    <mergeCell ref="AN47:AN52"/>
    <mergeCell ref="AO47:AO52"/>
  </mergeCells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N78"/>
  <sheetViews>
    <sheetView showGridLines="0" tabSelected="1" zoomScale="112" zoomScaleNormal="112" zoomScalePageLayoutView="0" workbookViewId="0" topLeftCell="A1">
      <pane ySplit="9" topLeftCell="A61" activePane="bottomLeft" state="frozen"/>
      <selection pane="topLeft" activeCell="A1" sqref="A1"/>
      <selection pane="bottomLeft" activeCell="A67" sqref="A67:IV67"/>
    </sheetView>
  </sheetViews>
  <sheetFormatPr defaultColWidth="14.66015625" defaultRowHeight="10.5"/>
  <cols>
    <col min="1" max="1" width="11.66015625" style="4" customWidth="1"/>
    <col min="2" max="2" width="35.83203125" style="4" customWidth="1"/>
    <col min="3" max="5" width="5.33203125" style="4" customWidth="1"/>
    <col min="6" max="6" width="0" style="4" hidden="1" customWidth="1"/>
    <col min="7" max="7" width="5.5" style="4" customWidth="1"/>
    <col min="8" max="8" width="0" style="4" hidden="1" customWidth="1"/>
    <col min="9" max="9" width="5.5" style="4" customWidth="1"/>
    <col min="10" max="10" width="0" style="4" hidden="1" customWidth="1"/>
    <col min="11" max="11" width="5.5" style="4" customWidth="1"/>
    <col min="12" max="12" width="7.16015625" style="4" customWidth="1"/>
    <col min="13" max="14" width="5.16015625" style="4" customWidth="1"/>
    <col min="15" max="15" width="0" style="4" hidden="1" customWidth="1"/>
    <col min="16" max="27" width="6.16015625" style="4" customWidth="1"/>
    <col min="28" max="65" width="0" style="4" hidden="1" customWidth="1"/>
    <col min="66" max="16384" width="14.66015625" style="4" customWidth="1"/>
  </cols>
  <sheetData>
    <row r="1" spans="1:65" ht="11.25" customHeight="1">
      <c r="A1" s="106" t="s">
        <v>75</v>
      </c>
      <c r="B1" s="136" t="s">
        <v>77</v>
      </c>
      <c r="C1" s="124" t="s">
        <v>78</v>
      </c>
      <c r="D1" s="124"/>
      <c r="E1" s="124"/>
      <c r="F1" s="124" t="s">
        <v>79</v>
      </c>
      <c r="G1" s="124"/>
      <c r="H1" s="124"/>
      <c r="I1" s="124"/>
      <c r="J1" s="124"/>
      <c r="K1" s="124"/>
      <c r="L1" s="124"/>
      <c r="M1" s="124"/>
      <c r="N1" s="124"/>
      <c r="O1" s="124"/>
      <c r="P1" s="106" t="s">
        <v>80</v>
      </c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24" t="s">
        <v>81</v>
      </c>
      <c r="BM1" s="124"/>
    </row>
    <row r="2" spans="1:65" ht="11.25">
      <c r="A2" s="106"/>
      <c r="B2" s="13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06" t="s">
        <v>82</v>
      </c>
      <c r="Q2" s="106"/>
      <c r="R2" s="106"/>
      <c r="S2" s="106"/>
      <c r="T2" s="106" t="s">
        <v>83</v>
      </c>
      <c r="U2" s="106"/>
      <c r="V2" s="106"/>
      <c r="W2" s="106"/>
      <c r="X2" s="106" t="s">
        <v>84</v>
      </c>
      <c r="Y2" s="106"/>
      <c r="Z2" s="106"/>
      <c r="AA2" s="106"/>
      <c r="AB2" s="106" t="s">
        <v>85</v>
      </c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 t="s">
        <v>86</v>
      </c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24"/>
      <c r="BM2" s="124"/>
    </row>
    <row r="3" spans="1:65" ht="11.25">
      <c r="A3" s="106"/>
      <c r="B3" s="136"/>
      <c r="C3" s="140" t="s">
        <v>87</v>
      </c>
      <c r="D3" s="140" t="s">
        <v>88</v>
      </c>
      <c r="E3" s="140" t="s">
        <v>89</v>
      </c>
      <c r="F3" s="5"/>
      <c r="G3" s="124" t="s">
        <v>90</v>
      </c>
      <c r="H3" s="5"/>
      <c r="I3" s="141" t="s">
        <v>91</v>
      </c>
      <c r="J3" s="1"/>
      <c r="K3" s="124" t="s">
        <v>92</v>
      </c>
      <c r="L3" s="124"/>
      <c r="M3" s="124"/>
      <c r="N3" s="124"/>
      <c r="O3" s="124"/>
      <c r="P3" s="106" t="s">
        <v>93</v>
      </c>
      <c r="Q3" s="106"/>
      <c r="R3" s="106" t="s">
        <v>94</v>
      </c>
      <c r="S3" s="106"/>
      <c r="T3" s="106" t="s">
        <v>95</v>
      </c>
      <c r="U3" s="106"/>
      <c r="V3" s="106" t="s">
        <v>96</v>
      </c>
      <c r="W3" s="106"/>
      <c r="X3" s="106" t="s">
        <v>97</v>
      </c>
      <c r="Y3" s="106"/>
      <c r="Z3" s="106" t="s">
        <v>98</v>
      </c>
      <c r="AA3" s="106"/>
      <c r="AB3" s="106" t="s">
        <v>99</v>
      </c>
      <c r="AC3" s="106"/>
      <c r="AD3" s="106"/>
      <c r="AE3" s="106"/>
      <c r="AF3" s="106"/>
      <c r="AG3" s="106"/>
      <c r="AH3" s="106"/>
      <c r="AI3" s="106"/>
      <c r="AJ3" s="106"/>
      <c r="AK3" s="106" t="s">
        <v>100</v>
      </c>
      <c r="AL3" s="106"/>
      <c r="AM3" s="106"/>
      <c r="AN3" s="106"/>
      <c r="AO3" s="106"/>
      <c r="AP3" s="106"/>
      <c r="AQ3" s="106"/>
      <c r="AR3" s="106"/>
      <c r="AS3" s="106"/>
      <c r="AT3" s="106" t="s">
        <v>101</v>
      </c>
      <c r="AU3" s="106"/>
      <c r="AV3" s="106"/>
      <c r="AW3" s="106"/>
      <c r="AX3" s="106"/>
      <c r="AY3" s="106"/>
      <c r="AZ3" s="106"/>
      <c r="BA3" s="106"/>
      <c r="BB3" s="106"/>
      <c r="BC3" s="106" t="s">
        <v>102</v>
      </c>
      <c r="BD3" s="106"/>
      <c r="BE3" s="106"/>
      <c r="BF3" s="106"/>
      <c r="BG3" s="106"/>
      <c r="BH3" s="106"/>
      <c r="BI3" s="106"/>
      <c r="BJ3" s="106"/>
      <c r="BK3" s="106"/>
      <c r="BL3" s="124"/>
      <c r="BM3" s="124"/>
    </row>
    <row r="4" spans="1:65" ht="11.25">
      <c r="A4" s="106"/>
      <c r="B4" s="136"/>
      <c r="C4" s="140"/>
      <c r="D4" s="140"/>
      <c r="E4" s="140"/>
      <c r="F4" s="5"/>
      <c r="G4" s="124"/>
      <c r="H4" s="1"/>
      <c r="I4" s="142"/>
      <c r="J4" s="1"/>
      <c r="K4" s="106" t="s">
        <v>103</v>
      </c>
      <c r="L4" s="106" t="s">
        <v>104</v>
      </c>
      <c r="M4" s="106"/>
      <c r="N4" s="106"/>
      <c r="O4" s="106"/>
      <c r="P4" s="106" t="s">
        <v>332</v>
      </c>
      <c r="Q4" s="106"/>
      <c r="R4" s="106" t="s">
        <v>333</v>
      </c>
      <c r="S4" s="106"/>
      <c r="T4" s="106" t="s">
        <v>105</v>
      </c>
      <c r="U4" s="106"/>
      <c r="V4" s="106" t="s">
        <v>283</v>
      </c>
      <c r="W4" s="106"/>
      <c r="X4" s="106" t="s">
        <v>105</v>
      </c>
      <c r="Y4" s="106"/>
      <c r="Z4" s="106" t="s">
        <v>284</v>
      </c>
      <c r="AA4" s="106"/>
      <c r="AB4" s="106" t="s">
        <v>106</v>
      </c>
      <c r="AC4" s="106"/>
      <c r="AD4" s="106"/>
      <c r="AE4" s="106"/>
      <c r="AF4" s="106"/>
      <c r="AG4" s="106"/>
      <c r="AH4" s="106"/>
      <c r="AI4" s="106"/>
      <c r="AJ4" s="106"/>
      <c r="AK4" s="106" t="s">
        <v>106</v>
      </c>
      <c r="AL4" s="106"/>
      <c r="AM4" s="106"/>
      <c r="AN4" s="106"/>
      <c r="AO4" s="106"/>
      <c r="AP4" s="106"/>
      <c r="AQ4" s="106"/>
      <c r="AR4" s="106"/>
      <c r="AS4" s="106"/>
      <c r="AT4" s="106" t="s">
        <v>106</v>
      </c>
      <c r="AU4" s="106"/>
      <c r="AV4" s="106"/>
      <c r="AW4" s="106"/>
      <c r="AX4" s="106"/>
      <c r="AY4" s="106"/>
      <c r="AZ4" s="106"/>
      <c r="BA4" s="106"/>
      <c r="BB4" s="106"/>
      <c r="BC4" s="106" t="s">
        <v>106</v>
      </c>
      <c r="BD4" s="106"/>
      <c r="BE4" s="106"/>
      <c r="BF4" s="106"/>
      <c r="BG4" s="106"/>
      <c r="BH4" s="106"/>
      <c r="BI4" s="106"/>
      <c r="BJ4" s="106"/>
      <c r="BK4" s="106"/>
      <c r="BL4" s="124"/>
      <c r="BM4" s="124"/>
    </row>
    <row r="5" spans="1:65" ht="11.25" customHeight="1">
      <c r="A5" s="106"/>
      <c r="B5" s="136"/>
      <c r="C5" s="140"/>
      <c r="D5" s="140"/>
      <c r="E5" s="140"/>
      <c r="F5" s="5"/>
      <c r="G5" s="124"/>
      <c r="H5" s="1"/>
      <c r="I5" s="142"/>
      <c r="J5" s="1"/>
      <c r="K5" s="106"/>
      <c r="L5" s="140" t="s">
        <v>107</v>
      </c>
      <c r="M5" s="140" t="s">
        <v>108</v>
      </c>
      <c r="N5" s="140" t="s">
        <v>109</v>
      </c>
      <c r="O5" s="140" t="s">
        <v>110</v>
      </c>
      <c r="P5" s="144" t="s">
        <v>112</v>
      </c>
      <c r="Q5" s="144" t="s">
        <v>92</v>
      </c>
      <c r="R5" s="144" t="s">
        <v>112</v>
      </c>
      <c r="S5" s="144" t="s">
        <v>92</v>
      </c>
      <c r="T5" s="144" t="s">
        <v>112</v>
      </c>
      <c r="U5" s="144" t="s">
        <v>92</v>
      </c>
      <c r="V5" s="144" t="s">
        <v>112</v>
      </c>
      <c r="W5" s="144" t="s">
        <v>92</v>
      </c>
      <c r="X5" s="107" t="s">
        <v>112</v>
      </c>
      <c r="Y5" s="144" t="s">
        <v>92</v>
      </c>
      <c r="Z5" s="144" t="s">
        <v>112</v>
      </c>
      <c r="AA5" s="144" t="s">
        <v>92</v>
      </c>
      <c r="AB5" s="144" t="s">
        <v>112</v>
      </c>
      <c r="AC5" s="144" t="s">
        <v>113</v>
      </c>
      <c r="AD5" s="144" t="s">
        <v>114</v>
      </c>
      <c r="AE5" s="106" t="s">
        <v>92</v>
      </c>
      <c r="AF5" s="146" t="s">
        <v>104</v>
      </c>
      <c r="AG5" s="147"/>
      <c r="AH5" s="147"/>
      <c r="AI5" s="147"/>
      <c r="AJ5" s="148"/>
      <c r="AK5" s="144" t="s">
        <v>112</v>
      </c>
      <c r="AL5" s="106" t="s">
        <v>113</v>
      </c>
      <c r="AM5" s="144" t="s">
        <v>114</v>
      </c>
      <c r="AN5" s="144" t="s">
        <v>92</v>
      </c>
      <c r="AO5" s="106" t="s">
        <v>104</v>
      </c>
      <c r="AP5" s="106"/>
      <c r="AQ5" s="106"/>
      <c r="AR5" s="106"/>
      <c r="AS5" s="106"/>
      <c r="AT5" s="106" t="s">
        <v>112</v>
      </c>
      <c r="AU5" s="106" t="s">
        <v>113</v>
      </c>
      <c r="AV5" s="106" t="s">
        <v>114</v>
      </c>
      <c r="AW5" s="106" t="s">
        <v>92</v>
      </c>
      <c r="AX5" s="106" t="s">
        <v>104</v>
      </c>
      <c r="AY5" s="106"/>
      <c r="AZ5" s="106"/>
      <c r="BA5" s="106"/>
      <c r="BB5" s="106"/>
      <c r="BC5" s="106" t="s">
        <v>112</v>
      </c>
      <c r="BD5" s="106" t="s">
        <v>113</v>
      </c>
      <c r="BE5" s="106" t="s">
        <v>114</v>
      </c>
      <c r="BF5" s="106" t="s">
        <v>92</v>
      </c>
      <c r="BG5" s="106" t="s">
        <v>104</v>
      </c>
      <c r="BH5" s="106"/>
      <c r="BI5" s="106"/>
      <c r="BJ5" s="106"/>
      <c r="BK5" s="106"/>
      <c r="BL5" s="124" t="s">
        <v>115</v>
      </c>
      <c r="BM5" s="124" t="s">
        <v>116</v>
      </c>
    </row>
    <row r="6" spans="1:65" ht="39.75">
      <c r="A6" s="106"/>
      <c r="B6" s="136"/>
      <c r="C6" s="140"/>
      <c r="D6" s="140"/>
      <c r="E6" s="140"/>
      <c r="F6" s="5"/>
      <c r="G6" s="124"/>
      <c r="H6" s="1"/>
      <c r="I6" s="143"/>
      <c r="J6" s="1"/>
      <c r="K6" s="106"/>
      <c r="L6" s="140"/>
      <c r="M6" s="140"/>
      <c r="N6" s="140"/>
      <c r="O6" s="140"/>
      <c r="P6" s="145"/>
      <c r="Q6" s="145"/>
      <c r="R6" s="145"/>
      <c r="S6" s="145"/>
      <c r="T6" s="145"/>
      <c r="U6" s="145"/>
      <c r="V6" s="145"/>
      <c r="W6" s="145"/>
      <c r="X6" s="108"/>
      <c r="Y6" s="145"/>
      <c r="Z6" s="145"/>
      <c r="AA6" s="145"/>
      <c r="AB6" s="145"/>
      <c r="AC6" s="145"/>
      <c r="AD6" s="145"/>
      <c r="AE6" s="106"/>
      <c r="AF6" s="5" t="s">
        <v>107</v>
      </c>
      <c r="AG6" s="5" t="s">
        <v>108</v>
      </c>
      <c r="AH6" s="5" t="s">
        <v>109</v>
      </c>
      <c r="AI6" s="5" t="s">
        <v>110</v>
      </c>
      <c r="AJ6" s="3" t="s">
        <v>111</v>
      </c>
      <c r="AK6" s="145"/>
      <c r="AL6" s="106"/>
      <c r="AM6" s="145"/>
      <c r="AN6" s="145"/>
      <c r="AO6" s="5" t="s">
        <v>107</v>
      </c>
      <c r="AP6" s="5" t="s">
        <v>108</v>
      </c>
      <c r="AQ6" s="3" t="s">
        <v>109</v>
      </c>
      <c r="AR6" s="3" t="s">
        <v>110</v>
      </c>
      <c r="AS6" s="3" t="s">
        <v>111</v>
      </c>
      <c r="AT6" s="106"/>
      <c r="AU6" s="106"/>
      <c r="AV6" s="106"/>
      <c r="AW6" s="106"/>
      <c r="AX6" s="3" t="s">
        <v>107</v>
      </c>
      <c r="AY6" s="3" t="s">
        <v>108</v>
      </c>
      <c r="AZ6" s="3" t="s">
        <v>109</v>
      </c>
      <c r="BA6" s="3" t="s">
        <v>110</v>
      </c>
      <c r="BB6" s="3" t="s">
        <v>111</v>
      </c>
      <c r="BC6" s="106"/>
      <c r="BD6" s="106"/>
      <c r="BE6" s="106"/>
      <c r="BF6" s="106"/>
      <c r="BG6" s="3" t="s">
        <v>107</v>
      </c>
      <c r="BH6" s="3" t="s">
        <v>108</v>
      </c>
      <c r="BI6" s="3" t="s">
        <v>109</v>
      </c>
      <c r="BJ6" s="3" t="s">
        <v>110</v>
      </c>
      <c r="BK6" s="3" t="s">
        <v>111</v>
      </c>
      <c r="BL6" s="124"/>
      <c r="BM6" s="124"/>
    </row>
    <row r="7" spans="1:65" ht="11.25">
      <c r="A7" s="1" t="s">
        <v>3</v>
      </c>
      <c r="B7" s="1" t="s">
        <v>5</v>
      </c>
      <c r="C7" s="1" t="s">
        <v>1</v>
      </c>
      <c r="D7" s="1" t="s">
        <v>8</v>
      </c>
      <c r="E7" s="1" t="s">
        <v>10</v>
      </c>
      <c r="F7" s="1" t="s">
        <v>12</v>
      </c>
      <c r="G7" s="1" t="s">
        <v>14</v>
      </c>
      <c r="H7" s="1" t="s">
        <v>16</v>
      </c>
      <c r="I7" s="1" t="s">
        <v>18</v>
      </c>
      <c r="J7" s="1" t="s">
        <v>20</v>
      </c>
      <c r="K7" s="1" t="s">
        <v>22</v>
      </c>
      <c r="L7" s="1" t="s">
        <v>23</v>
      </c>
      <c r="M7" s="1" t="s">
        <v>25</v>
      </c>
      <c r="N7" s="1" t="s">
        <v>26</v>
      </c>
      <c r="O7" s="1" t="s">
        <v>29</v>
      </c>
      <c r="P7" s="1" t="s">
        <v>31</v>
      </c>
      <c r="Q7" s="1" t="s">
        <v>33</v>
      </c>
      <c r="R7" s="1" t="s">
        <v>35</v>
      </c>
      <c r="S7" s="1" t="s">
        <v>39</v>
      </c>
      <c r="T7" s="1" t="s">
        <v>40</v>
      </c>
      <c r="U7" s="1" t="s">
        <v>41</v>
      </c>
      <c r="V7" s="1" t="s">
        <v>42</v>
      </c>
      <c r="W7" s="1" t="s">
        <v>43</v>
      </c>
      <c r="X7" s="1" t="s">
        <v>44</v>
      </c>
      <c r="Y7" s="1" t="s">
        <v>45</v>
      </c>
      <c r="Z7" s="1" t="s">
        <v>47</v>
      </c>
      <c r="AA7" s="1" t="s">
        <v>50</v>
      </c>
      <c r="AB7" s="1" t="s">
        <v>123</v>
      </c>
      <c r="AC7" s="1" t="s">
        <v>124</v>
      </c>
      <c r="AD7" s="1" t="s">
        <v>125</v>
      </c>
      <c r="AE7" s="1" t="s">
        <v>126</v>
      </c>
      <c r="AF7" s="1" t="s">
        <v>127</v>
      </c>
      <c r="AG7" s="1" t="s">
        <v>128</v>
      </c>
      <c r="AH7" s="1" t="s">
        <v>129</v>
      </c>
      <c r="AI7" s="1" t="s">
        <v>130</v>
      </c>
      <c r="AJ7" s="1" t="s">
        <v>131</v>
      </c>
      <c r="AK7" s="1" t="s">
        <v>132</v>
      </c>
      <c r="AL7" s="1" t="s">
        <v>133</v>
      </c>
      <c r="AM7" s="1" t="s">
        <v>134</v>
      </c>
      <c r="AN7" s="1" t="s">
        <v>135</v>
      </c>
      <c r="AO7" s="1" t="s">
        <v>136</v>
      </c>
      <c r="AP7" s="1" t="s">
        <v>137</v>
      </c>
      <c r="AQ7" s="1" t="s">
        <v>138</v>
      </c>
      <c r="AR7" s="1" t="s">
        <v>139</v>
      </c>
      <c r="AS7" s="1" t="s">
        <v>140</v>
      </c>
      <c r="AT7" s="1" t="s">
        <v>141</v>
      </c>
      <c r="AU7" s="1" t="s">
        <v>142</v>
      </c>
      <c r="AV7" s="1" t="s">
        <v>143</v>
      </c>
      <c r="AW7" s="1" t="s">
        <v>144</v>
      </c>
      <c r="AX7" s="1" t="s">
        <v>145</v>
      </c>
      <c r="AY7" s="1" t="s">
        <v>146</v>
      </c>
      <c r="AZ7" s="1" t="s">
        <v>147</v>
      </c>
      <c r="BA7" s="1" t="s">
        <v>148</v>
      </c>
      <c r="BB7" s="1" t="s">
        <v>149</v>
      </c>
      <c r="BC7" s="1" t="s">
        <v>150</v>
      </c>
      <c r="BD7" s="1" t="s">
        <v>151</v>
      </c>
      <c r="BE7" s="1" t="s">
        <v>152</v>
      </c>
      <c r="BF7" s="1" t="s">
        <v>153</v>
      </c>
      <c r="BG7" s="1" t="s">
        <v>154</v>
      </c>
      <c r="BH7" s="1" t="s">
        <v>155</v>
      </c>
      <c r="BI7" s="1" t="s">
        <v>156</v>
      </c>
      <c r="BJ7" s="1" t="s">
        <v>157</v>
      </c>
      <c r="BK7" s="1" t="s">
        <v>158</v>
      </c>
      <c r="BL7" s="1" t="s">
        <v>159</v>
      </c>
      <c r="BM7" s="1" t="s">
        <v>160</v>
      </c>
    </row>
    <row r="8" spans="1:65" ht="11.25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12" thickBot="1">
      <c r="A9" s="6"/>
      <c r="B9" s="137" t="s">
        <v>161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00">
        <f>P74*3/50</f>
        <v>53.46</v>
      </c>
      <c r="Q9" s="100">
        <f>Q74*3/50</f>
        <v>36</v>
      </c>
      <c r="R9" s="100">
        <f>R74*3/67</f>
        <v>52.47761194029851</v>
      </c>
      <c r="S9" s="100">
        <f>S74*3/67</f>
        <v>36</v>
      </c>
      <c r="T9" s="100">
        <f>T74/11</f>
        <v>53.18181818181818</v>
      </c>
      <c r="U9" s="100">
        <f>U74/11</f>
        <v>36</v>
      </c>
      <c r="V9" s="100">
        <f>V74/10</f>
        <v>51.9</v>
      </c>
      <c r="W9" s="100">
        <f>W74/10</f>
        <v>36</v>
      </c>
      <c r="X9" s="100">
        <f>X74/11</f>
        <v>54.45454545454545</v>
      </c>
      <c r="Y9" s="100">
        <f>Y74/11</f>
        <v>36</v>
      </c>
      <c r="Z9" s="100">
        <f>Z74/8</f>
        <v>54.25</v>
      </c>
      <c r="AA9" s="100">
        <f>AA74/8</f>
        <v>36</v>
      </c>
      <c r="AB9" s="8"/>
      <c r="AC9" s="6"/>
      <c r="AD9" s="6"/>
      <c r="AE9" s="8"/>
      <c r="AF9" s="6"/>
      <c r="AG9" s="6"/>
      <c r="AH9" s="6"/>
      <c r="AI9" s="6"/>
      <c r="AJ9" s="6"/>
      <c r="AK9" s="8"/>
      <c r="AL9" s="6"/>
      <c r="AM9" s="6"/>
      <c r="AN9" s="8"/>
      <c r="AO9" s="6"/>
      <c r="AP9" s="6"/>
      <c r="AQ9" s="6"/>
      <c r="AR9" s="6"/>
      <c r="AS9" s="6"/>
      <c r="AT9" s="8"/>
      <c r="AU9" s="6"/>
      <c r="AV9" s="6"/>
      <c r="AW9" s="8"/>
      <c r="AX9" s="6"/>
      <c r="AY9" s="6"/>
      <c r="AZ9" s="6"/>
      <c r="BA9" s="6"/>
      <c r="BB9" s="6"/>
      <c r="BC9" s="8"/>
      <c r="BD9" s="6"/>
      <c r="BE9" s="6"/>
      <c r="BF9" s="8"/>
      <c r="BG9" s="6"/>
      <c r="BH9" s="6"/>
      <c r="BI9" s="6"/>
      <c r="BJ9" s="6"/>
      <c r="BK9" s="6"/>
      <c r="BL9" s="6"/>
      <c r="BM9" s="6"/>
    </row>
    <row r="10" spans="1:65" s="13" customFormat="1" ht="11.25" thickBot="1">
      <c r="A10" s="64" t="s">
        <v>276</v>
      </c>
      <c r="B10" s="66" t="s">
        <v>162</v>
      </c>
      <c r="C10" s="64">
        <f>C11+C20+C30</f>
        <v>6</v>
      </c>
      <c r="D10" s="64">
        <f>D11+D20+D30</f>
        <v>6</v>
      </c>
      <c r="E10" s="64">
        <f>E11+E20+E30</f>
        <v>10</v>
      </c>
      <c r="F10" s="69"/>
      <c r="G10" s="64">
        <f>G11+G20+G30+G37</f>
        <v>3061</v>
      </c>
      <c r="H10" s="64">
        <f>H11+H20+H30+H37</f>
        <v>0</v>
      </c>
      <c r="I10" s="64">
        <f>I11+I20+I30+I37</f>
        <v>1009</v>
      </c>
      <c r="J10" s="64">
        <f aca="true" t="shared" si="0" ref="J10:AA10">J11+J20+J30</f>
        <v>0</v>
      </c>
      <c r="K10" s="64">
        <f t="shared" si="0"/>
        <v>2052</v>
      </c>
      <c r="L10" s="64">
        <f t="shared" si="0"/>
        <v>1678</v>
      </c>
      <c r="M10" s="64">
        <f t="shared" si="0"/>
        <v>374</v>
      </c>
      <c r="N10" s="64">
        <f t="shared" si="0"/>
        <v>0</v>
      </c>
      <c r="O10" s="64">
        <f t="shared" si="0"/>
        <v>0</v>
      </c>
      <c r="P10" s="64">
        <f t="shared" si="0"/>
        <v>783</v>
      </c>
      <c r="Q10" s="64">
        <f t="shared" si="0"/>
        <v>524</v>
      </c>
      <c r="R10" s="64">
        <f t="shared" si="0"/>
        <v>969</v>
      </c>
      <c r="S10" s="64">
        <f t="shared" si="0"/>
        <v>665</v>
      </c>
      <c r="T10" s="64">
        <f t="shared" si="0"/>
        <v>490</v>
      </c>
      <c r="U10" s="64">
        <f t="shared" si="0"/>
        <v>332</v>
      </c>
      <c r="V10" s="64">
        <f t="shared" si="0"/>
        <v>332</v>
      </c>
      <c r="W10" s="64">
        <f t="shared" si="0"/>
        <v>225</v>
      </c>
      <c r="X10" s="64">
        <f t="shared" si="0"/>
        <v>269</v>
      </c>
      <c r="Y10" s="64">
        <f t="shared" si="0"/>
        <v>180</v>
      </c>
      <c r="Z10" s="64">
        <f t="shared" si="0"/>
        <v>188</v>
      </c>
      <c r="AA10" s="64">
        <f t="shared" si="0"/>
        <v>126</v>
      </c>
      <c r="AB10" s="11"/>
      <c r="AC10" s="9"/>
      <c r="AD10" s="9"/>
      <c r="AE10" s="9"/>
      <c r="AF10" s="9"/>
      <c r="AG10" s="9"/>
      <c r="AH10" s="9"/>
      <c r="AI10" s="9"/>
      <c r="AJ10" s="12"/>
      <c r="AK10" s="11"/>
      <c r="AL10" s="9"/>
      <c r="AM10" s="9"/>
      <c r="AN10" s="9"/>
      <c r="AO10" s="9"/>
      <c r="AP10" s="9"/>
      <c r="AQ10" s="9"/>
      <c r="AR10" s="9"/>
      <c r="AS10" s="12"/>
      <c r="AT10" s="11"/>
      <c r="AU10" s="9"/>
      <c r="AV10" s="9"/>
      <c r="AW10" s="9"/>
      <c r="AX10" s="9"/>
      <c r="AY10" s="9"/>
      <c r="AZ10" s="9"/>
      <c r="BA10" s="9"/>
      <c r="BB10" s="12"/>
      <c r="BC10" s="11"/>
      <c r="BD10" s="9"/>
      <c r="BE10" s="9"/>
      <c r="BF10" s="9"/>
      <c r="BG10" s="9"/>
      <c r="BH10" s="9"/>
      <c r="BI10" s="9"/>
      <c r="BJ10" s="9"/>
      <c r="BK10" s="12"/>
      <c r="BL10" s="11"/>
      <c r="BM10" s="12"/>
    </row>
    <row r="11" spans="1:65" s="13" customFormat="1" ht="11.25" thickBot="1">
      <c r="A11" s="138" t="s">
        <v>278</v>
      </c>
      <c r="B11" s="138"/>
      <c r="C11" s="64">
        <f>C12+C18</f>
        <v>3</v>
      </c>
      <c r="D11" s="64">
        <f>D12+D18</f>
        <v>3</v>
      </c>
      <c r="E11" s="64">
        <f>E12+E18</f>
        <v>4</v>
      </c>
      <c r="F11" s="69"/>
      <c r="G11" s="64">
        <f>G12+G18</f>
        <v>1698</v>
      </c>
      <c r="H11" s="64">
        <f>H12+H18</f>
        <v>0</v>
      </c>
      <c r="I11" s="64">
        <f>I12+I18</f>
        <v>543</v>
      </c>
      <c r="J11" s="64">
        <f aca="true" t="shared" si="1" ref="J11:AA11">J12+J18</f>
        <v>0</v>
      </c>
      <c r="K11" s="64">
        <f t="shared" si="1"/>
        <v>1155</v>
      </c>
      <c r="L11" s="64">
        <f t="shared" si="1"/>
        <v>813</v>
      </c>
      <c r="M11" s="64">
        <f t="shared" si="1"/>
        <v>342</v>
      </c>
      <c r="N11" s="64">
        <f t="shared" si="1"/>
        <v>0</v>
      </c>
      <c r="O11" s="64">
        <f t="shared" si="1"/>
        <v>0</v>
      </c>
      <c r="P11" s="64">
        <f t="shared" si="1"/>
        <v>543</v>
      </c>
      <c r="Q11" s="64">
        <f t="shared" si="1"/>
        <v>367</v>
      </c>
      <c r="R11" s="64">
        <f t="shared" si="1"/>
        <v>613</v>
      </c>
      <c r="S11" s="64">
        <f t="shared" si="1"/>
        <v>419</v>
      </c>
      <c r="T11" s="64">
        <f t="shared" si="1"/>
        <v>314</v>
      </c>
      <c r="U11" s="64">
        <f t="shared" si="1"/>
        <v>214</v>
      </c>
      <c r="V11" s="64">
        <f t="shared" si="1"/>
        <v>228</v>
      </c>
      <c r="W11" s="64">
        <f t="shared" si="1"/>
        <v>155</v>
      </c>
      <c r="X11" s="64">
        <f t="shared" si="1"/>
        <v>0</v>
      </c>
      <c r="Y11" s="64">
        <f t="shared" si="1"/>
        <v>0</v>
      </c>
      <c r="Z11" s="64">
        <f t="shared" si="1"/>
        <v>0</v>
      </c>
      <c r="AA11" s="64">
        <f t="shared" si="1"/>
        <v>0</v>
      </c>
      <c r="AB11" s="11"/>
      <c r="AC11" s="9"/>
      <c r="AD11" s="9"/>
      <c r="AE11" s="9"/>
      <c r="AF11" s="9"/>
      <c r="AG11" s="9"/>
      <c r="AH11" s="9"/>
      <c r="AI11" s="9"/>
      <c r="AJ11" s="12"/>
      <c r="AK11" s="11"/>
      <c r="AL11" s="9"/>
      <c r="AM11" s="9"/>
      <c r="AN11" s="9"/>
      <c r="AO11" s="9"/>
      <c r="AP11" s="9"/>
      <c r="AQ11" s="9"/>
      <c r="AR11" s="9"/>
      <c r="AS11" s="12"/>
      <c r="AT11" s="11"/>
      <c r="AU11" s="9"/>
      <c r="AV11" s="9"/>
      <c r="AW11" s="9"/>
      <c r="AX11" s="9"/>
      <c r="AY11" s="9"/>
      <c r="AZ11" s="9"/>
      <c r="BA11" s="9"/>
      <c r="BB11" s="12"/>
      <c r="BC11" s="11"/>
      <c r="BD11" s="9"/>
      <c r="BE11" s="9"/>
      <c r="BF11" s="9"/>
      <c r="BG11" s="9"/>
      <c r="BH11" s="9"/>
      <c r="BI11" s="9"/>
      <c r="BJ11" s="9"/>
      <c r="BK11" s="12"/>
      <c r="BL11" s="11"/>
      <c r="BM11" s="12"/>
    </row>
    <row r="12" spans="1:65" s="13" customFormat="1" ht="11.25" thickBot="1">
      <c r="A12" s="138" t="s">
        <v>0</v>
      </c>
      <c r="B12" s="138"/>
      <c r="C12" s="64">
        <f>COUNT(C13:C17)</f>
        <v>2</v>
      </c>
      <c r="D12" s="64">
        <v>3</v>
      </c>
      <c r="E12" s="64">
        <f>COUNT(E13:E17)</f>
        <v>3</v>
      </c>
      <c r="F12" s="69"/>
      <c r="G12" s="64">
        <f>SUM(G13:G17)</f>
        <v>1272</v>
      </c>
      <c r="H12" s="64">
        <f aca="true" t="shared" si="2" ref="H12:AA12">SUM(H13:H17)</f>
        <v>0</v>
      </c>
      <c r="I12" s="64">
        <f t="shared" si="2"/>
        <v>402</v>
      </c>
      <c r="J12" s="64">
        <f t="shared" si="2"/>
        <v>0</v>
      </c>
      <c r="K12" s="64">
        <f t="shared" si="2"/>
        <v>870</v>
      </c>
      <c r="L12" s="64">
        <f t="shared" si="2"/>
        <v>528</v>
      </c>
      <c r="M12" s="64">
        <f t="shared" si="2"/>
        <v>342</v>
      </c>
      <c r="N12" s="64">
        <f t="shared" si="2"/>
        <v>0</v>
      </c>
      <c r="O12" s="64">
        <f t="shared" si="2"/>
        <v>0</v>
      </c>
      <c r="P12" s="64">
        <f t="shared" si="2"/>
        <v>417</v>
      </c>
      <c r="Q12" s="64">
        <f t="shared" si="2"/>
        <v>282</v>
      </c>
      <c r="R12" s="64">
        <f t="shared" si="2"/>
        <v>481</v>
      </c>
      <c r="S12" s="64">
        <f t="shared" si="2"/>
        <v>331</v>
      </c>
      <c r="T12" s="64">
        <f t="shared" si="2"/>
        <v>224</v>
      </c>
      <c r="U12" s="64">
        <f t="shared" si="2"/>
        <v>154</v>
      </c>
      <c r="V12" s="64">
        <f t="shared" si="2"/>
        <v>150</v>
      </c>
      <c r="W12" s="64">
        <f t="shared" si="2"/>
        <v>103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2"/>
        <v>0</v>
      </c>
      <c r="AB12" s="11"/>
      <c r="AC12" s="9"/>
      <c r="AD12" s="9"/>
      <c r="AE12" s="9"/>
      <c r="AF12" s="9"/>
      <c r="AG12" s="9"/>
      <c r="AH12" s="9"/>
      <c r="AI12" s="9"/>
      <c r="AJ12" s="12"/>
      <c r="AK12" s="11"/>
      <c r="AL12" s="9"/>
      <c r="AM12" s="9"/>
      <c r="AN12" s="9"/>
      <c r="AO12" s="9"/>
      <c r="AP12" s="9"/>
      <c r="AQ12" s="9"/>
      <c r="AR12" s="9"/>
      <c r="AS12" s="12"/>
      <c r="AT12" s="11"/>
      <c r="AU12" s="9"/>
      <c r="AV12" s="9"/>
      <c r="AW12" s="9"/>
      <c r="AX12" s="9"/>
      <c r="AY12" s="9"/>
      <c r="AZ12" s="9"/>
      <c r="BA12" s="9"/>
      <c r="BB12" s="12"/>
      <c r="BC12" s="11"/>
      <c r="BD12" s="9"/>
      <c r="BE12" s="9"/>
      <c r="BF12" s="9"/>
      <c r="BG12" s="9"/>
      <c r="BH12" s="9"/>
      <c r="BI12" s="9"/>
      <c r="BJ12" s="9"/>
      <c r="BK12" s="12"/>
      <c r="BL12" s="11"/>
      <c r="BM12" s="12"/>
    </row>
    <row r="13" spans="1:65" ht="11.25">
      <c r="A13" s="1" t="s">
        <v>311</v>
      </c>
      <c r="B13" s="2" t="s">
        <v>4</v>
      </c>
      <c r="C13" s="14">
        <v>4</v>
      </c>
      <c r="D13" s="1"/>
      <c r="E13" s="17"/>
      <c r="F13" s="68"/>
      <c r="G13" s="15">
        <v>427</v>
      </c>
      <c r="H13" s="1"/>
      <c r="I13" s="1">
        <f>G13-K13</f>
        <v>142</v>
      </c>
      <c r="J13" s="1"/>
      <c r="K13" s="15">
        <f>Q13+S13+U13+W13+Y13+AA13</f>
        <v>285</v>
      </c>
      <c r="L13" s="15">
        <v>285</v>
      </c>
      <c r="M13" s="15"/>
      <c r="N13" s="15"/>
      <c r="O13" s="15"/>
      <c r="P13" s="16">
        <v>120</v>
      </c>
      <c r="Q13" s="15">
        <v>80</v>
      </c>
      <c r="R13" s="16">
        <v>172</v>
      </c>
      <c r="S13" s="15">
        <v>115</v>
      </c>
      <c r="T13" s="16">
        <v>82</v>
      </c>
      <c r="U13" s="15">
        <v>55</v>
      </c>
      <c r="V13" s="16">
        <v>53</v>
      </c>
      <c r="W13" s="15">
        <v>35</v>
      </c>
      <c r="X13" s="16"/>
      <c r="Y13" s="15"/>
      <c r="Z13" s="16"/>
      <c r="AA13" s="15"/>
      <c r="AB13" s="16"/>
      <c r="AC13" s="1"/>
      <c r="AD13" s="1"/>
      <c r="AE13" s="15"/>
      <c r="AF13" s="1"/>
      <c r="AG13" s="1"/>
      <c r="AH13" s="1"/>
      <c r="AI13" s="1"/>
      <c r="AJ13" s="17"/>
      <c r="AK13" s="16"/>
      <c r="AL13" s="1"/>
      <c r="AM13" s="1"/>
      <c r="AN13" s="15"/>
      <c r="AO13" s="1"/>
      <c r="AP13" s="1"/>
      <c r="AQ13" s="1"/>
      <c r="AR13" s="1"/>
      <c r="AS13" s="17"/>
      <c r="AT13" s="16"/>
      <c r="AU13" s="1"/>
      <c r="AV13" s="1"/>
      <c r="AW13" s="15"/>
      <c r="AX13" s="1"/>
      <c r="AY13" s="1"/>
      <c r="AZ13" s="1"/>
      <c r="BA13" s="1"/>
      <c r="BB13" s="17"/>
      <c r="BC13" s="16"/>
      <c r="BD13" s="1"/>
      <c r="BE13" s="1"/>
      <c r="BF13" s="15"/>
      <c r="BG13" s="1"/>
      <c r="BH13" s="1"/>
      <c r="BI13" s="1"/>
      <c r="BJ13" s="1"/>
      <c r="BK13" s="17"/>
      <c r="BL13" s="16"/>
      <c r="BM13" s="18"/>
    </row>
    <row r="14" spans="1:65" ht="11.25">
      <c r="A14" s="1" t="s">
        <v>312</v>
      </c>
      <c r="B14" s="2" t="s">
        <v>6</v>
      </c>
      <c r="C14" s="14"/>
      <c r="D14" s="1"/>
      <c r="E14" s="17">
        <v>4</v>
      </c>
      <c r="F14" s="68"/>
      <c r="G14" s="15">
        <f aca="true" t="shared" si="3" ref="G14:G67">P14+R14+T14+V14+X14+Z14</f>
        <v>255</v>
      </c>
      <c r="H14" s="1"/>
      <c r="I14" s="1">
        <f aca="true" t="shared" si="4" ref="I14:I53">G14-K14</f>
        <v>84</v>
      </c>
      <c r="J14" s="1"/>
      <c r="K14" s="15">
        <f>Q14+S14+U14+W14+Y14+AA14</f>
        <v>171</v>
      </c>
      <c r="L14" s="15"/>
      <c r="M14" s="15">
        <v>171</v>
      </c>
      <c r="N14" s="15"/>
      <c r="O14" s="15"/>
      <c r="P14" s="16">
        <v>76</v>
      </c>
      <c r="Q14" s="15">
        <v>51</v>
      </c>
      <c r="R14" s="16">
        <v>99</v>
      </c>
      <c r="S14" s="15">
        <v>66</v>
      </c>
      <c r="T14" s="16">
        <v>49</v>
      </c>
      <c r="U14" s="15">
        <v>33</v>
      </c>
      <c r="V14" s="16">
        <v>31</v>
      </c>
      <c r="W14" s="15">
        <v>21</v>
      </c>
      <c r="X14" s="16"/>
      <c r="Y14" s="15"/>
      <c r="Z14" s="16"/>
      <c r="AA14" s="15"/>
      <c r="AB14" s="16"/>
      <c r="AC14" s="1"/>
      <c r="AD14" s="1"/>
      <c r="AE14" s="15"/>
      <c r="AF14" s="1"/>
      <c r="AG14" s="1"/>
      <c r="AH14" s="1"/>
      <c r="AI14" s="1"/>
      <c r="AJ14" s="17"/>
      <c r="AK14" s="16"/>
      <c r="AL14" s="1"/>
      <c r="AM14" s="1"/>
      <c r="AN14" s="15"/>
      <c r="AO14" s="1"/>
      <c r="AP14" s="1"/>
      <c r="AQ14" s="1"/>
      <c r="AR14" s="1"/>
      <c r="AS14" s="17"/>
      <c r="AT14" s="16"/>
      <c r="AU14" s="1"/>
      <c r="AV14" s="1"/>
      <c r="AW14" s="15"/>
      <c r="AX14" s="1"/>
      <c r="AY14" s="1"/>
      <c r="AZ14" s="1"/>
      <c r="BA14" s="1"/>
      <c r="BB14" s="17"/>
      <c r="BC14" s="16"/>
      <c r="BD14" s="1"/>
      <c r="BE14" s="1"/>
      <c r="BF14" s="15"/>
      <c r="BG14" s="1"/>
      <c r="BH14" s="1"/>
      <c r="BI14" s="1"/>
      <c r="BJ14" s="1"/>
      <c r="BK14" s="17"/>
      <c r="BL14" s="16"/>
      <c r="BM14" s="18"/>
    </row>
    <row r="15" spans="1:65" ht="11.25">
      <c r="A15" s="1" t="s">
        <v>313</v>
      </c>
      <c r="B15" s="2" t="s">
        <v>7</v>
      </c>
      <c r="C15" s="14">
        <v>4</v>
      </c>
      <c r="D15" s="1"/>
      <c r="E15" s="17"/>
      <c r="F15" s="68"/>
      <c r="G15" s="15">
        <f t="shared" si="3"/>
        <v>255</v>
      </c>
      <c r="H15" s="1"/>
      <c r="I15" s="1">
        <f t="shared" si="4"/>
        <v>84</v>
      </c>
      <c r="J15" s="1"/>
      <c r="K15" s="15">
        <f>Q15+S15+U15+W15+Y15+AA15</f>
        <v>171</v>
      </c>
      <c r="L15" s="15">
        <v>171</v>
      </c>
      <c r="M15" s="15"/>
      <c r="N15" s="15"/>
      <c r="O15" s="15"/>
      <c r="P15" s="16">
        <v>102</v>
      </c>
      <c r="Q15" s="15">
        <v>66</v>
      </c>
      <c r="R15" s="16">
        <v>66</v>
      </c>
      <c r="S15" s="15">
        <v>46</v>
      </c>
      <c r="T15" s="16">
        <v>49</v>
      </c>
      <c r="U15" s="15">
        <v>33</v>
      </c>
      <c r="V15" s="16">
        <v>38</v>
      </c>
      <c r="W15" s="15">
        <v>26</v>
      </c>
      <c r="X15" s="16"/>
      <c r="Y15" s="15"/>
      <c r="Z15" s="16"/>
      <c r="AA15" s="15"/>
      <c r="AB15" s="16"/>
      <c r="AC15" s="1"/>
      <c r="AD15" s="1"/>
      <c r="AE15" s="15"/>
      <c r="AF15" s="1"/>
      <c r="AG15" s="1"/>
      <c r="AH15" s="1"/>
      <c r="AI15" s="1"/>
      <c r="AJ15" s="17"/>
      <c r="AK15" s="16"/>
      <c r="AL15" s="1"/>
      <c r="AM15" s="1"/>
      <c r="AN15" s="15"/>
      <c r="AO15" s="1"/>
      <c r="AP15" s="1"/>
      <c r="AQ15" s="1"/>
      <c r="AR15" s="1"/>
      <c r="AS15" s="17"/>
      <c r="AT15" s="16"/>
      <c r="AU15" s="1"/>
      <c r="AV15" s="1"/>
      <c r="AW15" s="15"/>
      <c r="AX15" s="1"/>
      <c r="AY15" s="1"/>
      <c r="AZ15" s="1"/>
      <c r="BA15" s="1"/>
      <c r="BB15" s="17"/>
      <c r="BC15" s="16"/>
      <c r="BD15" s="1"/>
      <c r="BE15" s="1"/>
      <c r="BF15" s="15"/>
      <c r="BG15" s="1"/>
      <c r="BH15" s="1"/>
      <c r="BI15" s="1"/>
      <c r="BJ15" s="1"/>
      <c r="BK15" s="17"/>
      <c r="BL15" s="16"/>
      <c r="BM15" s="18"/>
    </row>
    <row r="16" spans="1:65" ht="11.25">
      <c r="A16" s="1" t="s">
        <v>314</v>
      </c>
      <c r="B16" s="19" t="s">
        <v>2</v>
      </c>
      <c r="C16" s="14"/>
      <c r="D16" s="1">
        <v>123</v>
      </c>
      <c r="E16" s="17">
        <v>4</v>
      </c>
      <c r="F16" s="68"/>
      <c r="G16" s="15">
        <f t="shared" si="3"/>
        <v>228</v>
      </c>
      <c r="H16" s="1"/>
      <c r="I16" s="1">
        <f t="shared" si="4"/>
        <v>57</v>
      </c>
      <c r="J16" s="1"/>
      <c r="K16" s="15">
        <f>Q16+S16+U16+W16+Y16+AA16</f>
        <v>171</v>
      </c>
      <c r="L16" s="15"/>
      <c r="M16" s="15">
        <v>171</v>
      </c>
      <c r="N16" s="15"/>
      <c r="O16" s="15"/>
      <c r="P16" s="16">
        <v>68</v>
      </c>
      <c r="Q16" s="15">
        <v>51</v>
      </c>
      <c r="R16" s="16">
        <v>88</v>
      </c>
      <c r="S16" s="15">
        <v>66</v>
      </c>
      <c r="T16" s="16">
        <v>44</v>
      </c>
      <c r="U16" s="15">
        <v>33</v>
      </c>
      <c r="V16" s="16">
        <v>28</v>
      </c>
      <c r="W16" s="15">
        <v>21</v>
      </c>
      <c r="X16" s="16"/>
      <c r="Y16" s="15"/>
      <c r="Z16" s="16"/>
      <c r="AA16" s="15"/>
      <c r="AB16" s="16"/>
      <c r="AC16" s="1"/>
      <c r="AD16" s="1"/>
      <c r="AE16" s="15"/>
      <c r="AF16" s="1"/>
      <c r="AG16" s="1"/>
      <c r="AH16" s="1"/>
      <c r="AI16" s="1"/>
      <c r="AJ16" s="17"/>
      <c r="AK16" s="16"/>
      <c r="AL16" s="1"/>
      <c r="AM16" s="1"/>
      <c r="AN16" s="15"/>
      <c r="AO16" s="1"/>
      <c r="AP16" s="1"/>
      <c r="AQ16" s="1"/>
      <c r="AR16" s="1"/>
      <c r="AS16" s="17"/>
      <c r="AT16" s="16"/>
      <c r="AU16" s="1"/>
      <c r="AV16" s="1"/>
      <c r="AW16" s="15"/>
      <c r="AX16" s="1"/>
      <c r="AY16" s="1"/>
      <c r="AZ16" s="1"/>
      <c r="BA16" s="1"/>
      <c r="BB16" s="17"/>
      <c r="BC16" s="16"/>
      <c r="BD16" s="1"/>
      <c r="BE16" s="1"/>
      <c r="BF16" s="15"/>
      <c r="BG16" s="1"/>
      <c r="BH16" s="1"/>
      <c r="BI16" s="1"/>
      <c r="BJ16" s="1"/>
      <c r="BK16" s="17"/>
      <c r="BL16" s="16"/>
      <c r="BM16" s="18"/>
    </row>
    <row r="17" spans="1:65" ht="12" thickBot="1">
      <c r="A17" s="25" t="s">
        <v>315</v>
      </c>
      <c r="B17" s="81" t="s">
        <v>9</v>
      </c>
      <c r="C17" s="26"/>
      <c r="D17" s="25"/>
      <c r="E17" s="29">
        <v>2</v>
      </c>
      <c r="F17" s="70"/>
      <c r="G17" s="27">
        <f t="shared" si="3"/>
        <v>107</v>
      </c>
      <c r="H17" s="25"/>
      <c r="I17" s="25">
        <f t="shared" si="4"/>
        <v>35</v>
      </c>
      <c r="J17" s="25"/>
      <c r="K17" s="15">
        <f>Q17+S17+U17+W17+Y17+AA17</f>
        <v>72</v>
      </c>
      <c r="L17" s="27">
        <v>72</v>
      </c>
      <c r="M17" s="27"/>
      <c r="N17" s="27"/>
      <c r="O17" s="27"/>
      <c r="P17" s="28">
        <v>51</v>
      </c>
      <c r="Q17" s="27">
        <v>34</v>
      </c>
      <c r="R17" s="28">
        <v>56</v>
      </c>
      <c r="S17" s="27">
        <v>38</v>
      </c>
      <c r="T17" s="28"/>
      <c r="U17" s="27"/>
      <c r="V17" s="28"/>
      <c r="W17" s="27"/>
      <c r="X17" s="28"/>
      <c r="Y17" s="27"/>
      <c r="Z17" s="28"/>
      <c r="AA17" s="27"/>
      <c r="AB17" s="28"/>
      <c r="AC17" s="25"/>
      <c r="AD17" s="25"/>
      <c r="AE17" s="27"/>
      <c r="AF17" s="25"/>
      <c r="AG17" s="25"/>
      <c r="AH17" s="25"/>
      <c r="AI17" s="25"/>
      <c r="AJ17" s="29"/>
      <c r="AK17" s="28"/>
      <c r="AL17" s="25"/>
      <c r="AM17" s="25"/>
      <c r="AN17" s="27"/>
      <c r="AO17" s="25"/>
      <c r="AP17" s="25"/>
      <c r="AQ17" s="25"/>
      <c r="AR17" s="25"/>
      <c r="AS17" s="29"/>
      <c r="AT17" s="28"/>
      <c r="AU17" s="25"/>
      <c r="AV17" s="25"/>
      <c r="AW17" s="27"/>
      <c r="AX17" s="25"/>
      <c r="AY17" s="25"/>
      <c r="AZ17" s="25"/>
      <c r="BA17" s="25"/>
      <c r="BB17" s="29"/>
      <c r="BC17" s="28"/>
      <c r="BD17" s="25"/>
      <c r="BE17" s="25"/>
      <c r="BF17" s="27"/>
      <c r="BG17" s="25"/>
      <c r="BH17" s="25"/>
      <c r="BI17" s="25"/>
      <c r="BJ17" s="25"/>
      <c r="BK17" s="29"/>
      <c r="BL17" s="16"/>
      <c r="BM17" s="18"/>
    </row>
    <row r="18" spans="1:65" s="13" customFormat="1" ht="12" thickBot="1">
      <c r="A18" s="139" t="s">
        <v>28</v>
      </c>
      <c r="B18" s="139"/>
      <c r="C18" s="64">
        <f>COUNT(C19)</f>
        <v>1</v>
      </c>
      <c r="D18" s="64">
        <f>COUNT(D19)</f>
        <v>0</v>
      </c>
      <c r="E18" s="64">
        <f>COUNT(E19)</f>
        <v>1</v>
      </c>
      <c r="F18" s="69"/>
      <c r="G18" s="82">
        <f t="shared" si="3"/>
        <v>426</v>
      </c>
      <c r="H18" s="65">
        <f aca="true" t="shared" si="5" ref="H18:AA18">H19</f>
        <v>0</v>
      </c>
      <c r="I18" s="83">
        <f t="shared" si="4"/>
        <v>141</v>
      </c>
      <c r="J18" s="65">
        <f t="shared" si="5"/>
        <v>0</v>
      </c>
      <c r="K18" s="65">
        <f t="shared" si="5"/>
        <v>285</v>
      </c>
      <c r="L18" s="65">
        <f t="shared" si="5"/>
        <v>285</v>
      </c>
      <c r="M18" s="65">
        <f t="shared" si="5"/>
        <v>0</v>
      </c>
      <c r="N18" s="65">
        <f t="shared" si="5"/>
        <v>0</v>
      </c>
      <c r="O18" s="65">
        <f t="shared" si="5"/>
        <v>0</v>
      </c>
      <c r="P18" s="65">
        <f t="shared" si="5"/>
        <v>126</v>
      </c>
      <c r="Q18" s="65">
        <f t="shared" si="5"/>
        <v>85</v>
      </c>
      <c r="R18" s="65">
        <f t="shared" si="5"/>
        <v>132</v>
      </c>
      <c r="S18" s="65">
        <f t="shared" si="5"/>
        <v>88</v>
      </c>
      <c r="T18" s="65">
        <f t="shared" si="5"/>
        <v>90</v>
      </c>
      <c r="U18" s="65">
        <f t="shared" si="5"/>
        <v>60</v>
      </c>
      <c r="V18" s="65">
        <f t="shared" si="5"/>
        <v>78</v>
      </c>
      <c r="W18" s="65">
        <f t="shared" si="5"/>
        <v>52</v>
      </c>
      <c r="X18" s="65">
        <f t="shared" si="5"/>
        <v>0</v>
      </c>
      <c r="Y18" s="65">
        <f t="shared" si="5"/>
        <v>0</v>
      </c>
      <c r="Z18" s="65">
        <f t="shared" si="5"/>
        <v>0</v>
      </c>
      <c r="AA18" s="65">
        <f t="shared" si="5"/>
        <v>0</v>
      </c>
      <c r="AB18" s="31"/>
      <c r="AC18" s="9"/>
      <c r="AD18" s="9"/>
      <c r="AE18" s="30"/>
      <c r="AF18" s="9"/>
      <c r="AG18" s="9"/>
      <c r="AH18" s="9"/>
      <c r="AI18" s="9"/>
      <c r="AJ18" s="12"/>
      <c r="AK18" s="31"/>
      <c r="AL18" s="9"/>
      <c r="AM18" s="9"/>
      <c r="AN18" s="30"/>
      <c r="AO18" s="9"/>
      <c r="AP18" s="9"/>
      <c r="AQ18" s="9"/>
      <c r="AR18" s="9"/>
      <c r="AS18" s="12"/>
      <c r="AT18" s="31"/>
      <c r="AU18" s="9"/>
      <c r="AV18" s="9"/>
      <c r="AW18" s="30"/>
      <c r="AX18" s="9"/>
      <c r="AY18" s="9"/>
      <c r="AZ18" s="9"/>
      <c r="BA18" s="9"/>
      <c r="BB18" s="12"/>
      <c r="BC18" s="31"/>
      <c r="BD18" s="9"/>
      <c r="BE18" s="9"/>
      <c r="BF18" s="30"/>
      <c r="BG18" s="9"/>
      <c r="BH18" s="9"/>
      <c r="BI18" s="9"/>
      <c r="BJ18" s="9"/>
      <c r="BK18" s="12"/>
      <c r="BL18" s="22"/>
      <c r="BM18" s="24"/>
    </row>
    <row r="19" spans="1:65" ht="23.25" thickBot="1">
      <c r="A19" s="55" t="s">
        <v>316</v>
      </c>
      <c r="B19" s="84" t="s">
        <v>30</v>
      </c>
      <c r="C19" s="85">
        <v>4</v>
      </c>
      <c r="D19" s="55"/>
      <c r="E19" s="58">
        <v>2</v>
      </c>
      <c r="F19" s="86"/>
      <c r="G19" s="56">
        <f t="shared" si="3"/>
        <v>426</v>
      </c>
      <c r="H19" s="55"/>
      <c r="I19" s="55">
        <f t="shared" si="4"/>
        <v>141</v>
      </c>
      <c r="J19" s="55"/>
      <c r="K19" s="56">
        <f>Q19+S19+U19+W19</f>
        <v>285</v>
      </c>
      <c r="L19" s="56">
        <v>285</v>
      </c>
      <c r="M19" s="56"/>
      <c r="N19" s="56"/>
      <c r="O19" s="56"/>
      <c r="P19" s="57">
        <v>126</v>
      </c>
      <c r="Q19" s="56">
        <v>85</v>
      </c>
      <c r="R19" s="57">
        <v>132</v>
      </c>
      <c r="S19" s="56">
        <v>88</v>
      </c>
      <c r="T19" s="57">
        <v>90</v>
      </c>
      <c r="U19" s="56">
        <v>60</v>
      </c>
      <c r="V19" s="57">
        <v>78</v>
      </c>
      <c r="W19" s="56">
        <v>52</v>
      </c>
      <c r="X19" s="57"/>
      <c r="Y19" s="56"/>
      <c r="Z19" s="57"/>
      <c r="AA19" s="56"/>
      <c r="AB19" s="57"/>
      <c r="AC19" s="55"/>
      <c r="AD19" s="55"/>
      <c r="AE19" s="56"/>
      <c r="AF19" s="55"/>
      <c r="AG19" s="55"/>
      <c r="AH19" s="55"/>
      <c r="AI19" s="55"/>
      <c r="AJ19" s="58"/>
      <c r="AK19" s="57"/>
      <c r="AL19" s="55"/>
      <c r="AM19" s="55"/>
      <c r="AN19" s="56"/>
      <c r="AO19" s="55"/>
      <c r="AP19" s="55"/>
      <c r="AQ19" s="55"/>
      <c r="AR19" s="55"/>
      <c r="AS19" s="58"/>
      <c r="AT19" s="57"/>
      <c r="AU19" s="55"/>
      <c r="AV19" s="55"/>
      <c r="AW19" s="56"/>
      <c r="AX19" s="55"/>
      <c r="AY19" s="55"/>
      <c r="AZ19" s="55"/>
      <c r="BA19" s="55"/>
      <c r="BB19" s="58"/>
      <c r="BC19" s="57"/>
      <c r="BD19" s="55"/>
      <c r="BE19" s="55"/>
      <c r="BF19" s="56"/>
      <c r="BG19" s="55"/>
      <c r="BH19" s="55"/>
      <c r="BI19" s="55"/>
      <c r="BJ19" s="55"/>
      <c r="BK19" s="58"/>
      <c r="BL19" s="16"/>
      <c r="BM19" s="18"/>
    </row>
    <row r="20" spans="1:65" s="13" customFormat="1" ht="12" thickBot="1">
      <c r="A20" s="139" t="s">
        <v>277</v>
      </c>
      <c r="B20" s="139"/>
      <c r="C20" s="64">
        <f>C21+C27</f>
        <v>3</v>
      </c>
      <c r="D20" s="64">
        <f>D21+D27</f>
        <v>0</v>
      </c>
      <c r="E20" s="64">
        <f>E21+E27</f>
        <v>4</v>
      </c>
      <c r="F20" s="69"/>
      <c r="G20" s="82">
        <f t="shared" si="3"/>
        <v>1067</v>
      </c>
      <c r="H20" s="65">
        <f aca="true" t="shared" si="6" ref="H20:AA20">H21+H27</f>
        <v>0</v>
      </c>
      <c r="I20" s="83">
        <f t="shared" si="4"/>
        <v>350</v>
      </c>
      <c r="J20" s="65">
        <f t="shared" si="6"/>
        <v>0</v>
      </c>
      <c r="K20" s="65">
        <f t="shared" si="6"/>
        <v>717</v>
      </c>
      <c r="L20" s="65">
        <f t="shared" si="6"/>
        <v>717</v>
      </c>
      <c r="M20" s="65">
        <f t="shared" si="6"/>
        <v>0</v>
      </c>
      <c r="N20" s="65">
        <f t="shared" si="6"/>
        <v>0</v>
      </c>
      <c r="O20" s="65">
        <f t="shared" si="6"/>
        <v>0</v>
      </c>
      <c r="P20" s="65">
        <f t="shared" si="6"/>
        <v>240</v>
      </c>
      <c r="Q20" s="65">
        <f t="shared" si="6"/>
        <v>157</v>
      </c>
      <c r="R20" s="65">
        <f t="shared" si="6"/>
        <v>306</v>
      </c>
      <c r="S20" s="65">
        <f t="shared" si="6"/>
        <v>212</v>
      </c>
      <c r="T20" s="65">
        <f t="shared" si="6"/>
        <v>176</v>
      </c>
      <c r="U20" s="65">
        <f t="shared" si="6"/>
        <v>118</v>
      </c>
      <c r="V20" s="65">
        <f t="shared" si="6"/>
        <v>54</v>
      </c>
      <c r="W20" s="65">
        <f t="shared" si="6"/>
        <v>36</v>
      </c>
      <c r="X20" s="65">
        <f t="shared" si="6"/>
        <v>180</v>
      </c>
      <c r="Y20" s="65">
        <f t="shared" si="6"/>
        <v>120</v>
      </c>
      <c r="Z20" s="65">
        <f t="shared" si="6"/>
        <v>111</v>
      </c>
      <c r="AA20" s="65">
        <f t="shared" si="6"/>
        <v>74</v>
      </c>
      <c r="AB20" s="31"/>
      <c r="AC20" s="9"/>
      <c r="AD20" s="9"/>
      <c r="AE20" s="30"/>
      <c r="AF20" s="9"/>
      <c r="AG20" s="9"/>
      <c r="AH20" s="9"/>
      <c r="AI20" s="9"/>
      <c r="AJ20" s="12"/>
      <c r="AK20" s="31"/>
      <c r="AL20" s="9"/>
      <c r="AM20" s="9"/>
      <c r="AN20" s="30"/>
      <c r="AO20" s="9"/>
      <c r="AP20" s="9"/>
      <c r="AQ20" s="9"/>
      <c r="AR20" s="9"/>
      <c r="AS20" s="12"/>
      <c r="AT20" s="31"/>
      <c r="AU20" s="9"/>
      <c r="AV20" s="9"/>
      <c r="AW20" s="30"/>
      <c r="AX20" s="9"/>
      <c r="AY20" s="9"/>
      <c r="AZ20" s="9"/>
      <c r="BA20" s="9"/>
      <c r="BB20" s="12"/>
      <c r="BC20" s="31"/>
      <c r="BD20" s="9"/>
      <c r="BE20" s="9"/>
      <c r="BF20" s="30"/>
      <c r="BG20" s="9"/>
      <c r="BH20" s="9"/>
      <c r="BI20" s="9"/>
      <c r="BJ20" s="9"/>
      <c r="BK20" s="12"/>
      <c r="BL20" s="22"/>
      <c r="BM20" s="24"/>
    </row>
    <row r="21" spans="1:65" s="13" customFormat="1" ht="12" thickBot="1">
      <c r="A21" s="139" t="s">
        <v>0</v>
      </c>
      <c r="B21" s="139"/>
      <c r="C21" s="64">
        <f>COUNT(C22:C26)</f>
        <v>2</v>
      </c>
      <c r="D21" s="64">
        <f>COUNT(D22:D26)</f>
        <v>0</v>
      </c>
      <c r="E21" s="64">
        <f>COUNT(E22:E26)</f>
        <v>3</v>
      </c>
      <c r="F21" s="69"/>
      <c r="G21" s="82">
        <f t="shared" si="3"/>
        <v>641</v>
      </c>
      <c r="H21" s="65">
        <f aca="true" t="shared" si="7" ref="H21:AA21">SUM(H22:H26)</f>
        <v>0</v>
      </c>
      <c r="I21" s="83">
        <f t="shared" si="4"/>
        <v>212</v>
      </c>
      <c r="J21" s="65">
        <f t="shared" si="7"/>
        <v>0</v>
      </c>
      <c r="K21" s="65">
        <f t="shared" si="7"/>
        <v>429</v>
      </c>
      <c r="L21" s="65">
        <f t="shared" si="7"/>
        <v>429</v>
      </c>
      <c r="M21" s="65">
        <f t="shared" si="7"/>
        <v>0</v>
      </c>
      <c r="N21" s="65">
        <f t="shared" si="7"/>
        <v>0</v>
      </c>
      <c r="O21" s="65">
        <f t="shared" si="7"/>
        <v>0</v>
      </c>
      <c r="P21" s="65">
        <f t="shared" si="7"/>
        <v>100</v>
      </c>
      <c r="Q21" s="65">
        <f t="shared" si="7"/>
        <v>64</v>
      </c>
      <c r="R21" s="65">
        <f t="shared" si="7"/>
        <v>132</v>
      </c>
      <c r="S21" s="65">
        <f t="shared" si="7"/>
        <v>92</v>
      </c>
      <c r="T21" s="65">
        <f t="shared" si="7"/>
        <v>64</v>
      </c>
      <c r="U21" s="65">
        <f t="shared" si="7"/>
        <v>43</v>
      </c>
      <c r="V21" s="65">
        <f t="shared" si="7"/>
        <v>54</v>
      </c>
      <c r="W21" s="65">
        <f t="shared" si="7"/>
        <v>36</v>
      </c>
      <c r="X21" s="65">
        <f t="shared" si="7"/>
        <v>180</v>
      </c>
      <c r="Y21" s="65">
        <f t="shared" si="7"/>
        <v>120</v>
      </c>
      <c r="Z21" s="65">
        <f t="shared" si="7"/>
        <v>111</v>
      </c>
      <c r="AA21" s="65">
        <f t="shared" si="7"/>
        <v>74</v>
      </c>
      <c r="AB21" s="31"/>
      <c r="AC21" s="9"/>
      <c r="AD21" s="9"/>
      <c r="AE21" s="30"/>
      <c r="AF21" s="9"/>
      <c r="AG21" s="9"/>
      <c r="AH21" s="9"/>
      <c r="AI21" s="9"/>
      <c r="AJ21" s="12"/>
      <c r="AK21" s="31"/>
      <c r="AL21" s="9"/>
      <c r="AM21" s="9"/>
      <c r="AN21" s="30"/>
      <c r="AO21" s="9"/>
      <c r="AP21" s="9"/>
      <c r="AQ21" s="9"/>
      <c r="AR21" s="9"/>
      <c r="AS21" s="12"/>
      <c r="AT21" s="31"/>
      <c r="AU21" s="9"/>
      <c r="AV21" s="9"/>
      <c r="AW21" s="30"/>
      <c r="AX21" s="9"/>
      <c r="AY21" s="9"/>
      <c r="AZ21" s="9"/>
      <c r="BA21" s="9"/>
      <c r="BB21" s="12"/>
      <c r="BC21" s="31"/>
      <c r="BD21" s="9"/>
      <c r="BE21" s="9"/>
      <c r="BF21" s="30"/>
      <c r="BG21" s="9"/>
      <c r="BH21" s="9"/>
      <c r="BI21" s="9"/>
      <c r="BJ21" s="9"/>
      <c r="BK21" s="12"/>
      <c r="BL21" s="22"/>
      <c r="BM21" s="24"/>
    </row>
    <row r="22" spans="1:65" ht="11.25">
      <c r="A22" s="32" t="s">
        <v>317</v>
      </c>
      <c r="B22" s="33" t="s">
        <v>11</v>
      </c>
      <c r="C22" s="34">
        <v>4</v>
      </c>
      <c r="D22" s="32"/>
      <c r="E22" s="37"/>
      <c r="F22" s="71"/>
      <c r="G22" s="35">
        <f t="shared" si="3"/>
        <v>170</v>
      </c>
      <c r="H22" s="32"/>
      <c r="I22" s="32">
        <f t="shared" si="4"/>
        <v>56</v>
      </c>
      <c r="J22" s="32"/>
      <c r="K22" s="15">
        <f>Q22+S22+U22+W22+Y22+AA22</f>
        <v>114</v>
      </c>
      <c r="L22" s="35">
        <v>114</v>
      </c>
      <c r="M22" s="35"/>
      <c r="N22" s="35"/>
      <c r="O22" s="35"/>
      <c r="P22" s="36">
        <v>50</v>
      </c>
      <c r="Q22" s="35">
        <v>32</v>
      </c>
      <c r="R22" s="36">
        <v>66</v>
      </c>
      <c r="S22" s="35">
        <v>46</v>
      </c>
      <c r="T22" s="36">
        <v>33</v>
      </c>
      <c r="U22" s="35">
        <v>22</v>
      </c>
      <c r="V22" s="36">
        <v>21</v>
      </c>
      <c r="W22" s="35">
        <v>14</v>
      </c>
      <c r="X22" s="36"/>
      <c r="Y22" s="35"/>
      <c r="Z22" s="36"/>
      <c r="AA22" s="35"/>
      <c r="AB22" s="36"/>
      <c r="AC22" s="32"/>
      <c r="AD22" s="32"/>
      <c r="AE22" s="35"/>
      <c r="AF22" s="32"/>
      <c r="AG22" s="32"/>
      <c r="AH22" s="32"/>
      <c r="AI22" s="32"/>
      <c r="AJ22" s="37"/>
      <c r="AK22" s="36"/>
      <c r="AL22" s="32"/>
      <c r="AM22" s="32"/>
      <c r="AN22" s="35"/>
      <c r="AO22" s="32"/>
      <c r="AP22" s="32"/>
      <c r="AQ22" s="32"/>
      <c r="AR22" s="32"/>
      <c r="AS22" s="37"/>
      <c r="AT22" s="36"/>
      <c r="AU22" s="32"/>
      <c r="AV22" s="32"/>
      <c r="AW22" s="35"/>
      <c r="AX22" s="32"/>
      <c r="AY22" s="32"/>
      <c r="AZ22" s="32"/>
      <c r="BA22" s="32"/>
      <c r="BB22" s="37"/>
      <c r="BC22" s="36"/>
      <c r="BD22" s="32"/>
      <c r="BE22" s="32"/>
      <c r="BF22" s="35"/>
      <c r="BG22" s="32"/>
      <c r="BH22" s="32"/>
      <c r="BI22" s="32"/>
      <c r="BJ22" s="32"/>
      <c r="BK22" s="37"/>
      <c r="BL22" s="16"/>
      <c r="BM22" s="18"/>
    </row>
    <row r="23" spans="1:65" ht="22.5">
      <c r="A23" s="1" t="s">
        <v>318</v>
      </c>
      <c r="B23" s="2" t="s">
        <v>13</v>
      </c>
      <c r="C23" s="14">
        <v>6</v>
      </c>
      <c r="D23" s="1"/>
      <c r="E23" s="17"/>
      <c r="F23" s="68"/>
      <c r="G23" s="15">
        <f t="shared" si="3"/>
        <v>255</v>
      </c>
      <c r="H23" s="1"/>
      <c r="I23" s="1">
        <f t="shared" si="4"/>
        <v>84</v>
      </c>
      <c r="J23" s="1"/>
      <c r="K23" s="15">
        <f>Q23+S23+U23+W23+Y23+AA23</f>
        <v>171</v>
      </c>
      <c r="L23" s="15">
        <v>171</v>
      </c>
      <c r="M23" s="15"/>
      <c r="N23" s="15"/>
      <c r="O23" s="15"/>
      <c r="P23" s="16">
        <v>50</v>
      </c>
      <c r="Q23" s="15">
        <v>32</v>
      </c>
      <c r="R23" s="16">
        <v>66</v>
      </c>
      <c r="S23" s="15">
        <v>46</v>
      </c>
      <c r="T23" s="16">
        <v>31</v>
      </c>
      <c r="U23" s="15">
        <v>21</v>
      </c>
      <c r="V23" s="16">
        <v>33</v>
      </c>
      <c r="W23" s="15">
        <v>22</v>
      </c>
      <c r="X23" s="16">
        <v>48</v>
      </c>
      <c r="Y23" s="15">
        <v>32</v>
      </c>
      <c r="Z23" s="16">
        <v>27</v>
      </c>
      <c r="AA23" s="15">
        <v>18</v>
      </c>
      <c r="AB23" s="16"/>
      <c r="AC23" s="1"/>
      <c r="AD23" s="1"/>
      <c r="AE23" s="15"/>
      <c r="AF23" s="1"/>
      <c r="AG23" s="1"/>
      <c r="AH23" s="1"/>
      <c r="AI23" s="1"/>
      <c r="AJ23" s="17"/>
      <c r="AK23" s="16"/>
      <c r="AL23" s="1"/>
      <c r="AM23" s="1"/>
      <c r="AN23" s="15"/>
      <c r="AO23" s="1"/>
      <c r="AP23" s="1"/>
      <c r="AQ23" s="1"/>
      <c r="AR23" s="1"/>
      <c r="AS23" s="17"/>
      <c r="AT23" s="16"/>
      <c r="AU23" s="1"/>
      <c r="AV23" s="1"/>
      <c r="AW23" s="15"/>
      <c r="AX23" s="1"/>
      <c r="AY23" s="1"/>
      <c r="AZ23" s="1"/>
      <c r="BA23" s="1"/>
      <c r="BB23" s="17"/>
      <c r="BC23" s="16"/>
      <c r="BD23" s="1"/>
      <c r="BE23" s="1"/>
      <c r="BF23" s="15"/>
      <c r="BG23" s="1"/>
      <c r="BH23" s="1"/>
      <c r="BI23" s="1"/>
      <c r="BJ23" s="1"/>
      <c r="BK23" s="17"/>
      <c r="BL23" s="16"/>
      <c r="BM23" s="18"/>
    </row>
    <row r="24" spans="1:65" ht="11.25">
      <c r="A24" s="1" t="s">
        <v>319</v>
      </c>
      <c r="B24" s="2" t="s">
        <v>15</v>
      </c>
      <c r="C24" s="14"/>
      <c r="D24" s="1"/>
      <c r="E24" s="17">
        <v>6</v>
      </c>
      <c r="F24" s="68"/>
      <c r="G24" s="15">
        <f t="shared" si="3"/>
        <v>54</v>
      </c>
      <c r="H24" s="1"/>
      <c r="I24" s="1">
        <f t="shared" si="4"/>
        <v>18</v>
      </c>
      <c r="J24" s="1"/>
      <c r="K24" s="15">
        <f>Q24+S24+U24+W24+Y24+AA24</f>
        <v>36</v>
      </c>
      <c r="L24" s="15">
        <v>36</v>
      </c>
      <c r="M24" s="15"/>
      <c r="N24" s="15"/>
      <c r="O24" s="15"/>
      <c r="P24" s="16"/>
      <c r="Q24" s="15"/>
      <c r="R24" s="16"/>
      <c r="S24" s="15"/>
      <c r="T24" s="16"/>
      <c r="U24" s="15"/>
      <c r="V24" s="16"/>
      <c r="W24" s="15"/>
      <c r="X24" s="16">
        <v>33</v>
      </c>
      <c r="Y24" s="15">
        <v>22</v>
      </c>
      <c r="Z24" s="16">
        <v>21</v>
      </c>
      <c r="AA24" s="15">
        <v>14</v>
      </c>
      <c r="AB24" s="16"/>
      <c r="AC24" s="1"/>
      <c r="AD24" s="1"/>
      <c r="AE24" s="15"/>
      <c r="AF24" s="1"/>
      <c r="AG24" s="1"/>
      <c r="AH24" s="1"/>
      <c r="AI24" s="1"/>
      <c r="AJ24" s="17"/>
      <c r="AK24" s="16"/>
      <c r="AL24" s="1"/>
      <c r="AM24" s="1"/>
      <c r="AN24" s="15"/>
      <c r="AO24" s="1"/>
      <c r="AP24" s="1"/>
      <c r="AQ24" s="1"/>
      <c r="AR24" s="1"/>
      <c r="AS24" s="17"/>
      <c r="AT24" s="16"/>
      <c r="AU24" s="1"/>
      <c r="AV24" s="1"/>
      <c r="AW24" s="15"/>
      <c r="AX24" s="1"/>
      <c r="AY24" s="1"/>
      <c r="AZ24" s="1"/>
      <c r="BA24" s="1"/>
      <c r="BB24" s="17"/>
      <c r="BC24" s="16"/>
      <c r="BD24" s="1"/>
      <c r="BE24" s="1"/>
      <c r="BF24" s="15"/>
      <c r="BG24" s="1"/>
      <c r="BH24" s="1"/>
      <c r="BI24" s="1"/>
      <c r="BJ24" s="1"/>
      <c r="BK24" s="17"/>
      <c r="BL24" s="16"/>
      <c r="BM24" s="18"/>
    </row>
    <row r="25" spans="1:65" ht="11.25">
      <c r="A25" s="1" t="s">
        <v>320</v>
      </c>
      <c r="B25" s="2" t="s">
        <v>17</v>
      </c>
      <c r="C25" s="14"/>
      <c r="D25" s="1"/>
      <c r="E25" s="17">
        <v>6</v>
      </c>
      <c r="F25" s="68"/>
      <c r="G25" s="15">
        <f t="shared" si="3"/>
        <v>108</v>
      </c>
      <c r="H25" s="1"/>
      <c r="I25" s="1">
        <f t="shared" si="4"/>
        <v>36</v>
      </c>
      <c r="J25" s="1"/>
      <c r="K25" s="15">
        <f>Q25+S25+U25+W25+Y25+AA25</f>
        <v>72</v>
      </c>
      <c r="L25" s="15">
        <v>72</v>
      </c>
      <c r="M25" s="15"/>
      <c r="N25" s="15"/>
      <c r="O25" s="15"/>
      <c r="P25" s="16"/>
      <c r="Q25" s="15"/>
      <c r="R25" s="16"/>
      <c r="S25" s="15"/>
      <c r="T25" s="16"/>
      <c r="U25" s="15"/>
      <c r="V25" s="16"/>
      <c r="W25" s="15"/>
      <c r="X25" s="16">
        <v>66</v>
      </c>
      <c r="Y25" s="15">
        <v>44</v>
      </c>
      <c r="Z25" s="16">
        <v>42</v>
      </c>
      <c r="AA25" s="15">
        <v>28</v>
      </c>
      <c r="AB25" s="16"/>
      <c r="AC25" s="1"/>
      <c r="AD25" s="1"/>
      <c r="AE25" s="15"/>
      <c r="AF25" s="1"/>
      <c r="AG25" s="1"/>
      <c r="AH25" s="1"/>
      <c r="AI25" s="1"/>
      <c r="AJ25" s="17"/>
      <c r="AK25" s="16"/>
      <c r="AL25" s="1"/>
      <c r="AM25" s="1"/>
      <c r="AN25" s="15"/>
      <c r="AO25" s="1"/>
      <c r="AP25" s="1"/>
      <c r="AQ25" s="1"/>
      <c r="AR25" s="1"/>
      <c r="AS25" s="17"/>
      <c r="AT25" s="16"/>
      <c r="AU25" s="1"/>
      <c r="AV25" s="1"/>
      <c r="AW25" s="15"/>
      <c r="AX25" s="1"/>
      <c r="AY25" s="1"/>
      <c r="AZ25" s="1"/>
      <c r="BA25" s="1"/>
      <c r="BB25" s="17"/>
      <c r="BC25" s="16"/>
      <c r="BD25" s="1"/>
      <c r="BE25" s="1"/>
      <c r="BF25" s="15"/>
      <c r="BG25" s="1"/>
      <c r="BH25" s="1"/>
      <c r="BI25" s="1"/>
      <c r="BJ25" s="1"/>
      <c r="BK25" s="17"/>
      <c r="BL25" s="16"/>
      <c r="BM25" s="18"/>
    </row>
    <row r="26" spans="1:65" ht="12" thickBot="1">
      <c r="A26" s="25" t="s">
        <v>321</v>
      </c>
      <c r="B26" s="81" t="s">
        <v>19</v>
      </c>
      <c r="C26" s="26"/>
      <c r="D26" s="25"/>
      <c r="E26" s="29">
        <v>6</v>
      </c>
      <c r="F26" s="70"/>
      <c r="G26" s="27">
        <f t="shared" si="3"/>
        <v>54</v>
      </c>
      <c r="H26" s="25"/>
      <c r="I26" s="25">
        <f t="shared" si="4"/>
        <v>18</v>
      </c>
      <c r="J26" s="25"/>
      <c r="K26" s="15">
        <f>Q26+S26+U26+W26+Y26+AA26</f>
        <v>36</v>
      </c>
      <c r="L26" s="27">
        <v>36</v>
      </c>
      <c r="M26" s="27"/>
      <c r="N26" s="27"/>
      <c r="O26" s="27"/>
      <c r="P26" s="28"/>
      <c r="Q26" s="27"/>
      <c r="R26" s="28"/>
      <c r="S26" s="27"/>
      <c r="T26" s="28"/>
      <c r="U26" s="27"/>
      <c r="V26" s="28"/>
      <c r="W26" s="27"/>
      <c r="X26" s="28">
        <v>33</v>
      </c>
      <c r="Y26" s="27">
        <v>22</v>
      </c>
      <c r="Z26" s="28">
        <v>21</v>
      </c>
      <c r="AA26" s="27">
        <v>14</v>
      </c>
      <c r="AB26" s="16"/>
      <c r="AC26" s="1"/>
      <c r="AD26" s="1"/>
      <c r="AE26" s="15"/>
      <c r="AF26" s="1"/>
      <c r="AG26" s="1"/>
      <c r="AH26" s="1"/>
      <c r="AI26" s="1"/>
      <c r="AJ26" s="17"/>
      <c r="AK26" s="16"/>
      <c r="AL26" s="1"/>
      <c r="AM26" s="1"/>
      <c r="AN26" s="15"/>
      <c r="AO26" s="1"/>
      <c r="AP26" s="1"/>
      <c r="AQ26" s="1"/>
      <c r="AR26" s="1"/>
      <c r="AS26" s="17"/>
      <c r="AT26" s="16"/>
      <c r="AU26" s="1"/>
      <c r="AV26" s="1"/>
      <c r="AW26" s="15"/>
      <c r="AX26" s="1"/>
      <c r="AY26" s="1"/>
      <c r="AZ26" s="1"/>
      <c r="BA26" s="1"/>
      <c r="BB26" s="17"/>
      <c r="BC26" s="16"/>
      <c r="BD26" s="1"/>
      <c r="BE26" s="1"/>
      <c r="BF26" s="15"/>
      <c r="BG26" s="1"/>
      <c r="BH26" s="1"/>
      <c r="BI26" s="1"/>
      <c r="BJ26" s="1"/>
      <c r="BK26" s="17"/>
      <c r="BL26" s="16"/>
      <c r="BM26" s="18"/>
    </row>
    <row r="27" spans="1:65" s="13" customFormat="1" ht="12" thickBot="1">
      <c r="A27" s="135" t="s">
        <v>28</v>
      </c>
      <c r="B27" s="135"/>
      <c r="C27" s="64">
        <f>COUNT(C28:C29)</f>
        <v>1</v>
      </c>
      <c r="D27" s="64">
        <f>COUNT(D28:D29)</f>
        <v>0</v>
      </c>
      <c r="E27" s="64">
        <f>COUNT(E28:E29)</f>
        <v>1</v>
      </c>
      <c r="F27" s="69"/>
      <c r="G27" s="82">
        <f t="shared" si="3"/>
        <v>426</v>
      </c>
      <c r="H27" s="65">
        <f aca="true" t="shared" si="8" ref="H27:AA27">SUM(H28:H29)</f>
        <v>0</v>
      </c>
      <c r="I27" s="83">
        <f t="shared" si="4"/>
        <v>138</v>
      </c>
      <c r="J27" s="65">
        <f t="shared" si="8"/>
        <v>0</v>
      </c>
      <c r="K27" s="65">
        <f t="shared" si="8"/>
        <v>288</v>
      </c>
      <c r="L27" s="65">
        <f t="shared" si="8"/>
        <v>288</v>
      </c>
      <c r="M27" s="65">
        <f t="shared" si="8"/>
        <v>0</v>
      </c>
      <c r="N27" s="65">
        <f t="shared" si="8"/>
        <v>0</v>
      </c>
      <c r="O27" s="65">
        <f t="shared" si="8"/>
        <v>0</v>
      </c>
      <c r="P27" s="65">
        <f t="shared" si="8"/>
        <v>140</v>
      </c>
      <c r="Q27" s="65">
        <f t="shared" si="8"/>
        <v>93</v>
      </c>
      <c r="R27" s="65">
        <f t="shared" si="8"/>
        <v>174</v>
      </c>
      <c r="S27" s="65">
        <f t="shared" si="8"/>
        <v>120</v>
      </c>
      <c r="T27" s="65">
        <f t="shared" si="8"/>
        <v>112</v>
      </c>
      <c r="U27" s="65">
        <f t="shared" si="8"/>
        <v>75</v>
      </c>
      <c r="V27" s="65">
        <f t="shared" si="8"/>
        <v>0</v>
      </c>
      <c r="W27" s="65">
        <f t="shared" si="8"/>
        <v>0</v>
      </c>
      <c r="X27" s="65">
        <f t="shared" si="8"/>
        <v>0</v>
      </c>
      <c r="Y27" s="65">
        <f t="shared" si="8"/>
        <v>0</v>
      </c>
      <c r="Z27" s="65">
        <f t="shared" si="8"/>
        <v>0</v>
      </c>
      <c r="AA27" s="65">
        <f t="shared" si="8"/>
        <v>0</v>
      </c>
      <c r="AB27" s="22"/>
      <c r="AC27" s="20"/>
      <c r="AD27" s="20"/>
      <c r="AE27" s="21"/>
      <c r="AF27" s="20"/>
      <c r="AG27" s="20"/>
      <c r="AH27" s="20"/>
      <c r="AI27" s="20"/>
      <c r="AJ27" s="23"/>
      <c r="AK27" s="22"/>
      <c r="AL27" s="20"/>
      <c r="AM27" s="20"/>
      <c r="AN27" s="21"/>
      <c r="AO27" s="20"/>
      <c r="AP27" s="20"/>
      <c r="AQ27" s="20"/>
      <c r="AR27" s="20"/>
      <c r="AS27" s="23"/>
      <c r="AT27" s="22"/>
      <c r="AU27" s="20"/>
      <c r="AV27" s="20"/>
      <c r="AW27" s="21"/>
      <c r="AX27" s="20"/>
      <c r="AY27" s="20"/>
      <c r="AZ27" s="20"/>
      <c r="BA27" s="20"/>
      <c r="BB27" s="23"/>
      <c r="BC27" s="22"/>
      <c r="BD27" s="20"/>
      <c r="BE27" s="20"/>
      <c r="BF27" s="21"/>
      <c r="BG27" s="20"/>
      <c r="BH27" s="20"/>
      <c r="BI27" s="20"/>
      <c r="BJ27" s="20"/>
      <c r="BK27" s="23"/>
      <c r="BL27" s="22"/>
      <c r="BM27" s="24"/>
    </row>
    <row r="28" spans="1:65" ht="11.25">
      <c r="A28" s="32" t="s">
        <v>322</v>
      </c>
      <c r="B28" s="33" t="s">
        <v>32</v>
      </c>
      <c r="C28" s="34"/>
      <c r="D28" s="32"/>
      <c r="E28" s="37">
        <v>3</v>
      </c>
      <c r="F28" s="71"/>
      <c r="G28" s="35">
        <f t="shared" si="3"/>
        <v>162</v>
      </c>
      <c r="H28" s="32"/>
      <c r="I28" s="32">
        <f t="shared" si="4"/>
        <v>54</v>
      </c>
      <c r="J28" s="32"/>
      <c r="K28" s="35">
        <f>Q28+S28+U28+W28+Y28+AA28</f>
        <v>108</v>
      </c>
      <c r="L28" s="35">
        <v>108</v>
      </c>
      <c r="M28" s="35"/>
      <c r="N28" s="35"/>
      <c r="O28" s="35"/>
      <c r="P28" s="36">
        <v>50</v>
      </c>
      <c r="Q28" s="35">
        <v>32</v>
      </c>
      <c r="R28" s="36">
        <v>66</v>
      </c>
      <c r="S28" s="35">
        <v>46</v>
      </c>
      <c r="T28" s="36">
        <v>46</v>
      </c>
      <c r="U28" s="35">
        <v>30</v>
      </c>
      <c r="V28" s="36"/>
      <c r="W28" s="35"/>
      <c r="X28" s="36"/>
      <c r="Y28" s="35"/>
      <c r="Z28" s="36"/>
      <c r="AA28" s="35"/>
      <c r="AB28" s="16"/>
      <c r="AC28" s="1"/>
      <c r="AD28" s="1"/>
      <c r="AE28" s="15"/>
      <c r="AF28" s="1"/>
      <c r="AG28" s="1"/>
      <c r="AH28" s="1"/>
      <c r="AI28" s="1"/>
      <c r="AJ28" s="17"/>
      <c r="AK28" s="16"/>
      <c r="AL28" s="1"/>
      <c r="AM28" s="1"/>
      <c r="AN28" s="15"/>
      <c r="AO28" s="1"/>
      <c r="AP28" s="1"/>
      <c r="AQ28" s="1"/>
      <c r="AR28" s="1"/>
      <c r="AS28" s="17"/>
      <c r="AT28" s="16"/>
      <c r="AU28" s="1"/>
      <c r="AV28" s="1"/>
      <c r="AW28" s="15"/>
      <c r="AX28" s="1"/>
      <c r="AY28" s="1"/>
      <c r="AZ28" s="1"/>
      <c r="BA28" s="1"/>
      <c r="BB28" s="17"/>
      <c r="BC28" s="16"/>
      <c r="BD28" s="1"/>
      <c r="BE28" s="1"/>
      <c r="BF28" s="15"/>
      <c r="BG28" s="1"/>
      <c r="BH28" s="1"/>
      <c r="BI28" s="1"/>
      <c r="BJ28" s="1"/>
      <c r="BK28" s="17"/>
      <c r="BL28" s="16"/>
      <c r="BM28" s="18"/>
    </row>
    <row r="29" spans="1:65" ht="12" thickBot="1">
      <c r="A29" s="25" t="s">
        <v>323</v>
      </c>
      <c r="B29" s="81" t="s">
        <v>34</v>
      </c>
      <c r="C29" s="26">
        <v>3</v>
      </c>
      <c r="D29" s="25"/>
      <c r="E29" s="29"/>
      <c r="F29" s="70"/>
      <c r="G29" s="27">
        <f t="shared" si="3"/>
        <v>264</v>
      </c>
      <c r="H29" s="25"/>
      <c r="I29" s="25">
        <f t="shared" si="4"/>
        <v>84</v>
      </c>
      <c r="J29" s="25"/>
      <c r="K29" s="35">
        <f>Q29+S29+U29+W29+Y29+AA29</f>
        <v>180</v>
      </c>
      <c r="L29" s="27">
        <v>180</v>
      </c>
      <c r="M29" s="27"/>
      <c r="N29" s="27"/>
      <c r="O29" s="27"/>
      <c r="P29" s="28">
        <v>90</v>
      </c>
      <c r="Q29" s="27">
        <v>61</v>
      </c>
      <c r="R29" s="28">
        <v>108</v>
      </c>
      <c r="S29" s="27">
        <v>74</v>
      </c>
      <c r="T29" s="28">
        <v>66</v>
      </c>
      <c r="U29" s="27">
        <v>45</v>
      </c>
      <c r="V29" s="28"/>
      <c r="W29" s="27"/>
      <c r="X29" s="28"/>
      <c r="Y29" s="27"/>
      <c r="Z29" s="28"/>
      <c r="AA29" s="27"/>
      <c r="AB29" s="28"/>
      <c r="AC29" s="25"/>
      <c r="AD29" s="25"/>
      <c r="AE29" s="27"/>
      <c r="AF29" s="25"/>
      <c r="AG29" s="25"/>
      <c r="AH29" s="25"/>
      <c r="AI29" s="25"/>
      <c r="AJ29" s="29"/>
      <c r="AK29" s="28"/>
      <c r="AL29" s="25"/>
      <c r="AM29" s="25"/>
      <c r="AN29" s="27"/>
      <c r="AO29" s="25"/>
      <c r="AP29" s="25"/>
      <c r="AQ29" s="25"/>
      <c r="AR29" s="25"/>
      <c r="AS29" s="29"/>
      <c r="AT29" s="28"/>
      <c r="AU29" s="25"/>
      <c r="AV29" s="25"/>
      <c r="AW29" s="27"/>
      <c r="AX29" s="25"/>
      <c r="AY29" s="25"/>
      <c r="AZ29" s="25"/>
      <c r="BA29" s="25"/>
      <c r="BB29" s="29"/>
      <c r="BC29" s="28"/>
      <c r="BD29" s="25"/>
      <c r="BE29" s="25"/>
      <c r="BF29" s="27"/>
      <c r="BG29" s="25"/>
      <c r="BH29" s="25"/>
      <c r="BI29" s="25"/>
      <c r="BJ29" s="25"/>
      <c r="BK29" s="29"/>
      <c r="BL29" s="16"/>
      <c r="BM29" s="18"/>
    </row>
    <row r="30" spans="1:65" s="13" customFormat="1" ht="21.75" thickBot="1">
      <c r="A30" s="64" t="s">
        <v>280</v>
      </c>
      <c r="B30" s="67" t="s">
        <v>279</v>
      </c>
      <c r="C30" s="64">
        <f>COUNT(C31:C37)</f>
        <v>0</v>
      </c>
      <c r="D30" s="64">
        <f>COUNT(D31:D37)</f>
        <v>3</v>
      </c>
      <c r="E30" s="64">
        <f>COUNT(E31:E37)</f>
        <v>2</v>
      </c>
      <c r="F30" s="69"/>
      <c r="G30" s="82">
        <f t="shared" si="3"/>
        <v>266</v>
      </c>
      <c r="H30" s="65">
        <f aca="true" t="shared" si="9" ref="H30:AA30">H31+H32+H34+H35+H36+H37</f>
        <v>0</v>
      </c>
      <c r="I30" s="83">
        <f t="shared" si="4"/>
        <v>86</v>
      </c>
      <c r="J30" s="65">
        <f t="shared" si="9"/>
        <v>0</v>
      </c>
      <c r="K30" s="65">
        <f t="shared" si="9"/>
        <v>180</v>
      </c>
      <c r="L30" s="65">
        <f t="shared" si="9"/>
        <v>148</v>
      </c>
      <c r="M30" s="65">
        <f t="shared" si="9"/>
        <v>32</v>
      </c>
      <c r="N30" s="65">
        <f t="shared" si="9"/>
        <v>0</v>
      </c>
      <c r="O30" s="65">
        <f t="shared" si="9"/>
        <v>0</v>
      </c>
      <c r="P30" s="65">
        <f t="shared" si="9"/>
        <v>0</v>
      </c>
      <c r="Q30" s="65">
        <f t="shared" si="9"/>
        <v>0</v>
      </c>
      <c r="R30" s="65">
        <f t="shared" si="9"/>
        <v>50</v>
      </c>
      <c r="S30" s="65">
        <f t="shared" si="9"/>
        <v>34</v>
      </c>
      <c r="T30" s="65">
        <f t="shared" si="9"/>
        <v>0</v>
      </c>
      <c r="U30" s="65">
        <f t="shared" si="9"/>
        <v>0</v>
      </c>
      <c r="V30" s="65">
        <f t="shared" si="9"/>
        <v>50</v>
      </c>
      <c r="W30" s="65">
        <f t="shared" si="9"/>
        <v>34</v>
      </c>
      <c r="X30" s="65">
        <f t="shared" si="9"/>
        <v>89</v>
      </c>
      <c r="Y30" s="65">
        <f t="shared" si="9"/>
        <v>60</v>
      </c>
      <c r="Z30" s="65">
        <f t="shared" si="9"/>
        <v>77</v>
      </c>
      <c r="AA30" s="65">
        <f t="shared" si="9"/>
        <v>52</v>
      </c>
      <c r="AB30" s="31"/>
      <c r="AC30" s="9"/>
      <c r="AD30" s="9"/>
      <c r="AE30" s="30"/>
      <c r="AF30" s="9"/>
      <c r="AG30" s="9"/>
      <c r="AH30" s="9"/>
      <c r="AI30" s="9"/>
      <c r="AJ30" s="12"/>
      <c r="AK30" s="31"/>
      <c r="AL30" s="9"/>
      <c r="AM30" s="9"/>
      <c r="AN30" s="30"/>
      <c r="AO30" s="9"/>
      <c r="AP30" s="9"/>
      <c r="AQ30" s="9"/>
      <c r="AR30" s="9"/>
      <c r="AS30" s="12"/>
      <c r="AT30" s="31"/>
      <c r="AU30" s="9"/>
      <c r="AV30" s="9"/>
      <c r="AW30" s="30"/>
      <c r="AX30" s="9"/>
      <c r="AY30" s="9"/>
      <c r="AZ30" s="9"/>
      <c r="BA30" s="9"/>
      <c r="BB30" s="12"/>
      <c r="BC30" s="31"/>
      <c r="BD30" s="9"/>
      <c r="BE30" s="9"/>
      <c r="BF30" s="30"/>
      <c r="BG30" s="9"/>
      <c r="BH30" s="9"/>
      <c r="BI30" s="9"/>
      <c r="BJ30" s="9"/>
      <c r="BK30" s="12"/>
      <c r="BL30" s="22"/>
      <c r="BM30" s="24"/>
    </row>
    <row r="31" spans="1:65" ht="22.5">
      <c r="A31" s="32" t="s">
        <v>324</v>
      </c>
      <c r="B31" s="33" t="s">
        <v>21</v>
      </c>
      <c r="C31" s="34"/>
      <c r="D31" s="32"/>
      <c r="E31" s="37">
        <v>6</v>
      </c>
      <c r="F31" s="71"/>
      <c r="G31" s="35">
        <f t="shared" si="3"/>
        <v>50</v>
      </c>
      <c r="H31" s="32"/>
      <c r="I31" s="32">
        <f t="shared" si="4"/>
        <v>16</v>
      </c>
      <c r="J31" s="32"/>
      <c r="K31" s="35">
        <f aca="true" t="shared" si="10" ref="K31:K36">Q31+S31+U31+W31+Y31+AA31</f>
        <v>34</v>
      </c>
      <c r="L31" s="35">
        <v>34</v>
      </c>
      <c r="M31" s="35"/>
      <c r="N31" s="35"/>
      <c r="O31" s="35"/>
      <c r="P31" s="36"/>
      <c r="Q31" s="35"/>
      <c r="R31" s="36"/>
      <c r="S31" s="35"/>
      <c r="T31" s="36"/>
      <c r="U31" s="35"/>
      <c r="V31" s="36"/>
      <c r="W31" s="35"/>
      <c r="X31" s="36"/>
      <c r="Y31" s="35"/>
      <c r="Z31" s="36">
        <v>50</v>
      </c>
      <c r="AA31" s="35">
        <v>34</v>
      </c>
      <c r="AB31" s="36"/>
      <c r="AC31" s="32"/>
      <c r="AD31" s="32"/>
      <c r="AE31" s="35"/>
      <c r="AF31" s="32"/>
      <c r="AG31" s="32"/>
      <c r="AH31" s="32"/>
      <c r="AI31" s="32"/>
      <c r="AJ31" s="37"/>
      <c r="AK31" s="36"/>
      <c r="AL31" s="32"/>
      <c r="AM31" s="32"/>
      <c r="AN31" s="35"/>
      <c r="AO31" s="32"/>
      <c r="AP31" s="32"/>
      <c r="AQ31" s="32"/>
      <c r="AR31" s="32"/>
      <c r="AS31" s="37"/>
      <c r="AT31" s="36"/>
      <c r="AU31" s="32"/>
      <c r="AV31" s="32"/>
      <c r="AW31" s="35"/>
      <c r="AX31" s="32"/>
      <c r="AY31" s="32"/>
      <c r="AZ31" s="32"/>
      <c r="BA31" s="32"/>
      <c r="BB31" s="37"/>
      <c r="BC31" s="36"/>
      <c r="BD31" s="32"/>
      <c r="BE31" s="32"/>
      <c r="BF31" s="35"/>
      <c r="BG31" s="32"/>
      <c r="BH31" s="32"/>
      <c r="BI31" s="32"/>
      <c r="BJ31" s="32"/>
      <c r="BK31" s="37"/>
      <c r="BL31" s="16"/>
      <c r="BM31" s="18"/>
    </row>
    <row r="32" spans="1:65" ht="11.25">
      <c r="A32" s="1" t="s">
        <v>325</v>
      </c>
      <c r="B32" s="2" t="s">
        <v>281</v>
      </c>
      <c r="C32" s="14"/>
      <c r="D32" s="155">
        <v>6</v>
      </c>
      <c r="E32" s="17"/>
      <c r="F32" s="68"/>
      <c r="G32" s="15">
        <f t="shared" si="3"/>
        <v>66</v>
      </c>
      <c r="H32" s="1"/>
      <c r="I32" s="1">
        <f t="shared" si="4"/>
        <v>22</v>
      </c>
      <c r="J32" s="1"/>
      <c r="K32" s="35">
        <f t="shared" si="10"/>
        <v>44</v>
      </c>
      <c r="L32" s="15">
        <v>44</v>
      </c>
      <c r="M32" s="15"/>
      <c r="N32" s="15"/>
      <c r="O32" s="15"/>
      <c r="P32" s="16"/>
      <c r="Q32" s="15"/>
      <c r="R32" s="16"/>
      <c r="S32" s="15"/>
      <c r="T32" s="16"/>
      <c r="U32" s="15"/>
      <c r="V32" s="16"/>
      <c r="W32" s="15"/>
      <c r="X32" s="16">
        <v>39</v>
      </c>
      <c r="Y32" s="15">
        <v>26</v>
      </c>
      <c r="Z32" s="16">
        <v>27</v>
      </c>
      <c r="AA32" s="15">
        <v>18</v>
      </c>
      <c r="AB32" s="16"/>
      <c r="AC32" s="1"/>
      <c r="AD32" s="1"/>
      <c r="AE32" s="15"/>
      <c r="AF32" s="1"/>
      <c r="AG32" s="1"/>
      <c r="AH32" s="1"/>
      <c r="AI32" s="1"/>
      <c r="AJ32" s="17"/>
      <c r="AK32" s="16"/>
      <c r="AL32" s="1"/>
      <c r="AM32" s="1"/>
      <c r="AN32" s="15"/>
      <c r="AO32" s="1"/>
      <c r="AP32" s="1"/>
      <c r="AQ32" s="1"/>
      <c r="AR32" s="1"/>
      <c r="AS32" s="17"/>
      <c r="AT32" s="16"/>
      <c r="AU32" s="1"/>
      <c r="AV32" s="1"/>
      <c r="AW32" s="15"/>
      <c r="AX32" s="1"/>
      <c r="AY32" s="1"/>
      <c r="AZ32" s="1"/>
      <c r="BA32" s="1"/>
      <c r="BB32" s="17"/>
      <c r="BC32" s="16"/>
      <c r="BD32" s="1"/>
      <c r="BE32" s="1"/>
      <c r="BF32" s="15"/>
      <c r="BG32" s="1"/>
      <c r="BH32" s="1"/>
      <c r="BI32" s="1"/>
      <c r="BJ32" s="1"/>
      <c r="BK32" s="17"/>
      <c r="BL32" s="16"/>
      <c r="BM32" s="18"/>
    </row>
    <row r="33" spans="1:65" ht="22.5">
      <c r="A33" s="1"/>
      <c r="B33" s="2" t="s">
        <v>282</v>
      </c>
      <c r="C33" s="14"/>
      <c r="D33" s="156"/>
      <c r="E33" s="17"/>
      <c r="F33" s="68"/>
      <c r="G33" s="15">
        <f t="shared" si="3"/>
        <v>0</v>
      </c>
      <c r="H33" s="1"/>
      <c r="I33" s="1">
        <f t="shared" si="4"/>
        <v>0</v>
      </c>
      <c r="J33" s="1"/>
      <c r="K33" s="35">
        <f t="shared" si="10"/>
        <v>0</v>
      </c>
      <c r="L33" s="15"/>
      <c r="M33" s="15"/>
      <c r="N33" s="15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"/>
      <c r="AD33" s="1"/>
      <c r="AE33" s="15"/>
      <c r="AF33" s="1"/>
      <c r="AG33" s="1"/>
      <c r="AH33" s="1"/>
      <c r="AI33" s="1"/>
      <c r="AJ33" s="17"/>
      <c r="AK33" s="16"/>
      <c r="AL33" s="1"/>
      <c r="AM33" s="1"/>
      <c r="AN33" s="15"/>
      <c r="AO33" s="1"/>
      <c r="AP33" s="1"/>
      <c r="AQ33" s="1"/>
      <c r="AR33" s="1"/>
      <c r="AS33" s="17"/>
      <c r="AT33" s="16"/>
      <c r="AU33" s="1"/>
      <c r="AV33" s="1"/>
      <c r="AW33" s="15"/>
      <c r="AX33" s="1"/>
      <c r="AY33" s="1"/>
      <c r="AZ33" s="1"/>
      <c r="BA33" s="1"/>
      <c r="BB33" s="17"/>
      <c r="BC33" s="16"/>
      <c r="BD33" s="1"/>
      <c r="BE33" s="1"/>
      <c r="BF33" s="15"/>
      <c r="BG33" s="1"/>
      <c r="BH33" s="1"/>
      <c r="BI33" s="1"/>
      <c r="BJ33" s="1"/>
      <c r="BK33" s="17"/>
      <c r="BL33" s="16"/>
      <c r="BM33" s="18"/>
    </row>
    <row r="34" spans="1:65" ht="11.25">
      <c r="A34" s="1" t="s">
        <v>326</v>
      </c>
      <c r="B34" s="2" t="s">
        <v>24</v>
      </c>
      <c r="C34" s="14"/>
      <c r="D34" s="1">
        <v>4</v>
      </c>
      <c r="E34" s="17"/>
      <c r="F34" s="68"/>
      <c r="G34" s="15">
        <f t="shared" si="3"/>
        <v>50</v>
      </c>
      <c r="H34" s="1"/>
      <c r="I34" s="1">
        <f t="shared" si="4"/>
        <v>16</v>
      </c>
      <c r="J34" s="1"/>
      <c r="K34" s="35">
        <f t="shared" si="10"/>
        <v>34</v>
      </c>
      <c r="L34" s="15">
        <v>34</v>
      </c>
      <c r="M34" s="15"/>
      <c r="N34" s="15"/>
      <c r="O34" s="15"/>
      <c r="P34" s="16"/>
      <c r="Q34" s="15"/>
      <c r="R34" s="16"/>
      <c r="S34" s="15"/>
      <c r="T34" s="16"/>
      <c r="U34" s="15"/>
      <c r="V34" s="16">
        <v>50</v>
      </c>
      <c r="W34" s="15">
        <v>34</v>
      </c>
      <c r="X34" s="16"/>
      <c r="Y34" s="15"/>
      <c r="Z34" s="16"/>
      <c r="AA34" s="15"/>
      <c r="AB34" s="16"/>
      <c r="AC34" s="1"/>
      <c r="AD34" s="1"/>
      <c r="AE34" s="15"/>
      <c r="AF34" s="1"/>
      <c r="AG34" s="1"/>
      <c r="AH34" s="1"/>
      <c r="AI34" s="1"/>
      <c r="AJ34" s="17"/>
      <c r="AK34" s="16"/>
      <c r="AL34" s="1"/>
      <c r="AM34" s="1"/>
      <c r="AN34" s="15"/>
      <c r="AO34" s="1"/>
      <c r="AP34" s="1"/>
      <c r="AQ34" s="1"/>
      <c r="AR34" s="1"/>
      <c r="AS34" s="17"/>
      <c r="AT34" s="16"/>
      <c r="AU34" s="1"/>
      <c r="AV34" s="1"/>
      <c r="AW34" s="15"/>
      <c r="AX34" s="1"/>
      <c r="AY34" s="1"/>
      <c r="AZ34" s="1"/>
      <c r="BA34" s="1"/>
      <c r="BB34" s="17"/>
      <c r="BC34" s="16"/>
      <c r="BD34" s="1"/>
      <c r="BE34" s="1"/>
      <c r="BF34" s="15"/>
      <c r="BG34" s="1"/>
      <c r="BH34" s="1"/>
      <c r="BI34" s="1"/>
      <c r="BJ34" s="1"/>
      <c r="BK34" s="17"/>
      <c r="BL34" s="16"/>
      <c r="BM34" s="18"/>
    </row>
    <row r="35" spans="1:65" ht="22.5">
      <c r="A35" s="1" t="s">
        <v>328</v>
      </c>
      <c r="B35" s="2" t="s">
        <v>327</v>
      </c>
      <c r="C35" s="14"/>
      <c r="D35" s="1">
        <v>2</v>
      </c>
      <c r="E35" s="17"/>
      <c r="F35" s="68"/>
      <c r="G35" s="15">
        <f t="shared" si="3"/>
        <v>50</v>
      </c>
      <c r="H35" s="1"/>
      <c r="I35" s="1">
        <f t="shared" si="4"/>
        <v>16</v>
      </c>
      <c r="J35" s="1"/>
      <c r="K35" s="35">
        <f t="shared" si="10"/>
        <v>34</v>
      </c>
      <c r="L35" s="15">
        <v>34</v>
      </c>
      <c r="M35" s="15"/>
      <c r="N35" s="15"/>
      <c r="O35" s="15"/>
      <c r="P35" s="16"/>
      <c r="Q35" s="15"/>
      <c r="R35" s="16">
        <v>50</v>
      </c>
      <c r="S35" s="15">
        <v>34</v>
      </c>
      <c r="T35" s="16"/>
      <c r="U35" s="15"/>
      <c r="V35" s="16"/>
      <c r="W35" s="15"/>
      <c r="X35" s="16"/>
      <c r="Y35" s="15"/>
      <c r="Z35" s="16"/>
      <c r="AA35" s="15"/>
      <c r="AB35" s="16"/>
      <c r="AC35" s="1"/>
      <c r="AD35" s="1"/>
      <c r="AE35" s="15"/>
      <c r="AF35" s="1"/>
      <c r="AG35" s="1"/>
      <c r="AH35" s="1"/>
      <c r="AI35" s="1"/>
      <c r="AJ35" s="17"/>
      <c r="AK35" s="16"/>
      <c r="AL35" s="1"/>
      <c r="AM35" s="1"/>
      <c r="AN35" s="15"/>
      <c r="AO35" s="1"/>
      <c r="AP35" s="1"/>
      <c r="AQ35" s="1"/>
      <c r="AR35" s="1"/>
      <c r="AS35" s="17"/>
      <c r="AT35" s="16"/>
      <c r="AU35" s="1"/>
      <c r="AV35" s="1"/>
      <c r="AW35" s="15"/>
      <c r="AX35" s="1"/>
      <c r="AY35" s="1"/>
      <c r="AZ35" s="1"/>
      <c r="BA35" s="1"/>
      <c r="BB35" s="17"/>
      <c r="BC35" s="16"/>
      <c r="BD35" s="1"/>
      <c r="BE35" s="1"/>
      <c r="BF35" s="15"/>
      <c r="BG35" s="1"/>
      <c r="BH35" s="1"/>
      <c r="BI35" s="1"/>
      <c r="BJ35" s="1"/>
      <c r="BK35" s="17"/>
      <c r="BL35" s="16"/>
      <c r="BM35" s="18"/>
    </row>
    <row r="36" spans="1:65" ht="22.5">
      <c r="A36" s="1" t="s">
        <v>329</v>
      </c>
      <c r="B36" s="77" t="s">
        <v>334</v>
      </c>
      <c r="C36" s="14"/>
      <c r="D36" s="1"/>
      <c r="E36" s="17">
        <v>5</v>
      </c>
      <c r="F36" s="68"/>
      <c r="G36" s="15">
        <f t="shared" si="3"/>
        <v>50</v>
      </c>
      <c r="H36" s="1"/>
      <c r="I36" s="1">
        <f t="shared" si="4"/>
        <v>16</v>
      </c>
      <c r="J36" s="1"/>
      <c r="K36" s="35">
        <f t="shared" si="10"/>
        <v>34</v>
      </c>
      <c r="L36" s="15">
        <v>2</v>
      </c>
      <c r="M36" s="15">
        <v>32</v>
      </c>
      <c r="N36" s="15"/>
      <c r="O36" s="15"/>
      <c r="P36" s="16"/>
      <c r="Q36" s="15"/>
      <c r="R36" s="16"/>
      <c r="S36" s="15"/>
      <c r="T36" s="16"/>
      <c r="U36" s="15"/>
      <c r="V36" s="16"/>
      <c r="W36" s="15"/>
      <c r="X36" s="16">
        <v>50</v>
      </c>
      <c r="Y36" s="15">
        <v>34</v>
      </c>
      <c r="Z36" s="16"/>
      <c r="AA36" s="15"/>
      <c r="AB36" s="16"/>
      <c r="AC36" s="1"/>
      <c r="AD36" s="1"/>
      <c r="AE36" s="15"/>
      <c r="AF36" s="1"/>
      <c r="AG36" s="1"/>
      <c r="AH36" s="1"/>
      <c r="AI36" s="1"/>
      <c r="AJ36" s="17"/>
      <c r="AK36" s="16"/>
      <c r="AL36" s="1"/>
      <c r="AM36" s="1"/>
      <c r="AN36" s="15"/>
      <c r="AO36" s="1"/>
      <c r="AP36" s="1"/>
      <c r="AQ36" s="1"/>
      <c r="AR36" s="1"/>
      <c r="AS36" s="17"/>
      <c r="AT36" s="16"/>
      <c r="AU36" s="1"/>
      <c r="AV36" s="1"/>
      <c r="AW36" s="15"/>
      <c r="AX36" s="1"/>
      <c r="AY36" s="1"/>
      <c r="AZ36" s="1"/>
      <c r="BA36" s="1"/>
      <c r="BB36" s="17"/>
      <c r="BC36" s="16"/>
      <c r="BD36" s="1"/>
      <c r="BE36" s="1"/>
      <c r="BF36" s="15"/>
      <c r="BG36" s="1"/>
      <c r="BH36" s="1"/>
      <c r="BI36" s="1"/>
      <c r="BJ36" s="1"/>
      <c r="BK36" s="17"/>
      <c r="BL36" s="16"/>
      <c r="BM36" s="18"/>
    </row>
    <row r="37" spans="1:65" s="13" customFormat="1" ht="21.75" thickBot="1">
      <c r="A37" s="20"/>
      <c r="B37" s="38" t="s">
        <v>27</v>
      </c>
      <c r="C37" s="152"/>
      <c r="D37" s="153"/>
      <c r="E37" s="154"/>
      <c r="F37" s="72"/>
      <c r="G37" s="27">
        <v>30</v>
      </c>
      <c r="H37" s="79"/>
      <c r="I37" s="25">
        <v>30</v>
      </c>
      <c r="J37" s="20"/>
      <c r="K37" s="21"/>
      <c r="L37" s="21"/>
      <c r="M37" s="21"/>
      <c r="N37" s="21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0"/>
      <c r="AD37" s="20"/>
      <c r="AE37" s="21"/>
      <c r="AF37" s="20"/>
      <c r="AG37" s="20"/>
      <c r="AH37" s="20"/>
      <c r="AI37" s="20"/>
      <c r="AJ37" s="23"/>
      <c r="AK37" s="22"/>
      <c r="AL37" s="20"/>
      <c r="AM37" s="20"/>
      <c r="AN37" s="21"/>
      <c r="AO37" s="20"/>
      <c r="AP37" s="20"/>
      <c r="AQ37" s="20"/>
      <c r="AR37" s="20"/>
      <c r="AS37" s="23"/>
      <c r="AT37" s="22"/>
      <c r="AU37" s="20"/>
      <c r="AV37" s="20"/>
      <c r="AW37" s="21"/>
      <c r="AX37" s="20"/>
      <c r="AY37" s="20"/>
      <c r="AZ37" s="20"/>
      <c r="BA37" s="20"/>
      <c r="BB37" s="23"/>
      <c r="BC37" s="22"/>
      <c r="BD37" s="20"/>
      <c r="BE37" s="20"/>
      <c r="BF37" s="21"/>
      <c r="BG37" s="20"/>
      <c r="BH37" s="20"/>
      <c r="BI37" s="20"/>
      <c r="BJ37" s="20"/>
      <c r="BK37" s="23"/>
      <c r="BL37" s="22"/>
      <c r="BM37" s="24"/>
    </row>
    <row r="38" spans="1:65" s="13" customFormat="1" ht="21.75" thickBot="1">
      <c r="A38" s="9" t="s">
        <v>163</v>
      </c>
      <c r="B38" s="10" t="s">
        <v>164</v>
      </c>
      <c r="C38" s="11">
        <f>C39+C50</f>
        <v>8</v>
      </c>
      <c r="D38" s="11">
        <f>D39+D50</f>
        <v>0</v>
      </c>
      <c r="E38" s="11">
        <f>E39+E50</f>
        <v>10</v>
      </c>
      <c r="F38" s="78"/>
      <c r="G38" s="65">
        <f aca="true" t="shared" si="11" ref="G38:U38">G39+G50</f>
        <v>1081</v>
      </c>
      <c r="H38" s="65">
        <f t="shared" si="11"/>
        <v>0</v>
      </c>
      <c r="I38" s="65">
        <f t="shared" si="11"/>
        <v>333</v>
      </c>
      <c r="J38" s="65">
        <f t="shared" si="11"/>
        <v>0</v>
      </c>
      <c r="K38" s="65">
        <f t="shared" si="11"/>
        <v>748</v>
      </c>
      <c r="L38" s="65">
        <f t="shared" si="11"/>
        <v>359</v>
      </c>
      <c r="M38" s="65">
        <f t="shared" si="11"/>
        <v>329</v>
      </c>
      <c r="N38" s="65">
        <f t="shared" si="11"/>
        <v>60</v>
      </c>
      <c r="O38" s="65">
        <f t="shared" si="11"/>
        <v>0</v>
      </c>
      <c r="P38" s="65">
        <f t="shared" si="11"/>
        <v>108</v>
      </c>
      <c r="Q38" s="65">
        <f t="shared" si="11"/>
        <v>76</v>
      </c>
      <c r="R38" s="65">
        <f t="shared" si="11"/>
        <v>203</v>
      </c>
      <c r="S38" s="65">
        <f t="shared" si="11"/>
        <v>139</v>
      </c>
      <c r="T38" s="65">
        <f t="shared" si="11"/>
        <v>95</v>
      </c>
      <c r="U38" s="65">
        <f t="shared" si="11"/>
        <v>64</v>
      </c>
      <c r="V38" s="65">
        <f aca="true" t="shared" si="12" ref="V38:AA38">V39+V50</f>
        <v>175</v>
      </c>
      <c r="W38" s="65">
        <f t="shared" si="12"/>
        <v>129</v>
      </c>
      <c r="X38" s="65">
        <f t="shared" si="12"/>
        <v>286</v>
      </c>
      <c r="Y38" s="65">
        <f t="shared" si="12"/>
        <v>194</v>
      </c>
      <c r="Z38" s="65">
        <f t="shared" si="12"/>
        <v>214</v>
      </c>
      <c r="AA38" s="65">
        <f t="shared" si="12"/>
        <v>146</v>
      </c>
      <c r="AB38" s="11"/>
      <c r="AC38" s="9"/>
      <c r="AD38" s="9"/>
      <c r="AE38" s="9"/>
      <c r="AF38" s="9"/>
      <c r="AG38" s="9"/>
      <c r="AH38" s="9"/>
      <c r="AI38" s="9"/>
      <c r="AJ38" s="12"/>
      <c r="AK38" s="11"/>
      <c r="AL38" s="9"/>
      <c r="AM38" s="9"/>
      <c r="AN38" s="9"/>
      <c r="AO38" s="9"/>
      <c r="AP38" s="9"/>
      <c r="AQ38" s="9"/>
      <c r="AR38" s="9"/>
      <c r="AS38" s="12"/>
      <c r="AT38" s="11"/>
      <c r="AU38" s="9"/>
      <c r="AV38" s="9"/>
      <c r="AW38" s="9"/>
      <c r="AX38" s="9"/>
      <c r="AY38" s="9"/>
      <c r="AZ38" s="9"/>
      <c r="BA38" s="9"/>
      <c r="BB38" s="12"/>
      <c r="BC38" s="11"/>
      <c r="BD38" s="9"/>
      <c r="BE38" s="9"/>
      <c r="BF38" s="9"/>
      <c r="BG38" s="9"/>
      <c r="BH38" s="9"/>
      <c r="BI38" s="9"/>
      <c r="BJ38" s="9"/>
      <c r="BK38" s="12"/>
      <c r="BL38" s="11" t="s">
        <v>165</v>
      </c>
      <c r="BM38" s="12"/>
    </row>
    <row r="39" spans="1:65" s="13" customFormat="1" ht="12" thickBot="1">
      <c r="A39" s="9" t="s">
        <v>37</v>
      </c>
      <c r="B39" s="10" t="s">
        <v>38</v>
      </c>
      <c r="C39" s="11">
        <f>COUNT(C40:C49)</f>
        <v>4</v>
      </c>
      <c r="D39" s="11">
        <f>COUNT(D40:D49)</f>
        <v>0</v>
      </c>
      <c r="E39" s="11">
        <f>COUNT(E40:E49)</f>
        <v>6</v>
      </c>
      <c r="F39" s="78"/>
      <c r="G39" s="82">
        <f>SUM(G40:G49)</f>
        <v>592</v>
      </c>
      <c r="H39" s="64">
        <f aca="true" t="shared" si="13" ref="H39:AA39">SUM(H40:H49)</f>
        <v>0</v>
      </c>
      <c r="I39" s="83">
        <f t="shared" si="4"/>
        <v>170</v>
      </c>
      <c r="J39" s="73">
        <f t="shared" si="13"/>
        <v>0</v>
      </c>
      <c r="K39" s="9">
        <f t="shared" si="13"/>
        <v>422</v>
      </c>
      <c r="L39" s="9">
        <f t="shared" si="13"/>
        <v>199</v>
      </c>
      <c r="M39" s="9">
        <f t="shared" si="13"/>
        <v>163</v>
      </c>
      <c r="N39" s="9">
        <f t="shared" si="13"/>
        <v>60</v>
      </c>
      <c r="O39" s="9">
        <f t="shared" si="13"/>
        <v>0</v>
      </c>
      <c r="P39" s="9">
        <f t="shared" si="13"/>
        <v>108</v>
      </c>
      <c r="Q39" s="9">
        <f t="shared" si="13"/>
        <v>76</v>
      </c>
      <c r="R39" s="9">
        <f t="shared" si="13"/>
        <v>103</v>
      </c>
      <c r="S39" s="9">
        <f t="shared" si="13"/>
        <v>73</v>
      </c>
      <c r="T39" s="9">
        <f t="shared" si="13"/>
        <v>32</v>
      </c>
      <c r="U39" s="9">
        <f t="shared" si="13"/>
        <v>22</v>
      </c>
      <c r="V39" s="9">
        <f t="shared" si="13"/>
        <v>113</v>
      </c>
      <c r="W39" s="9">
        <f t="shared" si="13"/>
        <v>87</v>
      </c>
      <c r="X39" s="9">
        <f t="shared" si="13"/>
        <v>142</v>
      </c>
      <c r="Y39" s="9">
        <f t="shared" si="13"/>
        <v>98</v>
      </c>
      <c r="Z39" s="9">
        <f t="shared" si="13"/>
        <v>94</v>
      </c>
      <c r="AA39" s="9">
        <f t="shared" si="13"/>
        <v>66</v>
      </c>
      <c r="AB39" s="11"/>
      <c r="AC39" s="9"/>
      <c r="AD39" s="9"/>
      <c r="AE39" s="9"/>
      <c r="AF39" s="9"/>
      <c r="AG39" s="9"/>
      <c r="AH39" s="9"/>
      <c r="AI39" s="9"/>
      <c r="AJ39" s="12"/>
      <c r="AK39" s="11"/>
      <c r="AL39" s="9"/>
      <c r="AM39" s="9"/>
      <c r="AN39" s="9"/>
      <c r="AO39" s="9"/>
      <c r="AP39" s="9"/>
      <c r="AQ39" s="9"/>
      <c r="AR39" s="9"/>
      <c r="AS39" s="12"/>
      <c r="AT39" s="11"/>
      <c r="AU39" s="9"/>
      <c r="AV39" s="9"/>
      <c r="AW39" s="9"/>
      <c r="AX39" s="9"/>
      <c r="AY39" s="9"/>
      <c r="AZ39" s="9"/>
      <c r="BA39" s="9"/>
      <c r="BB39" s="12"/>
      <c r="BC39" s="11"/>
      <c r="BD39" s="9"/>
      <c r="BE39" s="9"/>
      <c r="BF39" s="9"/>
      <c r="BG39" s="9"/>
      <c r="BH39" s="9"/>
      <c r="BI39" s="9"/>
      <c r="BJ39" s="9"/>
      <c r="BK39" s="12"/>
      <c r="BL39" s="11" t="s">
        <v>166</v>
      </c>
      <c r="BM39" s="12"/>
    </row>
    <row r="40" spans="1:65" ht="11.25">
      <c r="A40" s="1" t="s">
        <v>302</v>
      </c>
      <c r="B40" s="2" t="s">
        <v>285</v>
      </c>
      <c r="C40" s="14"/>
      <c r="D40" s="1"/>
      <c r="E40" s="17">
        <v>5</v>
      </c>
      <c r="F40" s="68"/>
      <c r="G40" s="35">
        <f t="shared" si="3"/>
        <v>46</v>
      </c>
      <c r="H40" s="32"/>
      <c r="I40" s="32">
        <f t="shared" si="4"/>
        <v>14</v>
      </c>
      <c r="J40" s="1"/>
      <c r="K40" s="15">
        <f>Q40+S40+U40+W40+Y40+AA40</f>
        <v>32</v>
      </c>
      <c r="L40" s="15">
        <v>22</v>
      </c>
      <c r="M40" s="15">
        <v>10</v>
      </c>
      <c r="N40" s="15"/>
      <c r="O40" s="15"/>
      <c r="P40" s="16"/>
      <c r="Q40" s="15"/>
      <c r="R40" s="16"/>
      <c r="S40" s="15"/>
      <c r="T40" s="16"/>
      <c r="U40" s="15"/>
      <c r="V40" s="16"/>
      <c r="W40" s="15"/>
      <c r="X40" s="16">
        <v>46</v>
      </c>
      <c r="Y40" s="15">
        <v>32</v>
      </c>
      <c r="Z40" s="16"/>
      <c r="AA40" s="15"/>
      <c r="AB40" s="16"/>
      <c r="AC40" s="1"/>
      <c r="AD40" s="1"/>
      <c r="AE40" s="15"/>
      <c r="AF40" s="1"/>
      <c r="AG40" s="1"/>
      <c r="AH40" s="1"/>
      <c r="AI40" s="1"/>
      <c r="AJ40" s="17"/>
      <c r="AK40" s="16"/>
      <c r="AL40" s="1"/>
      <c r="AM40" s="1"/>
      <c r="AN40" s="15"/>
      <c r="AO40" s="1"/>
      <c r="AP40" s="1"/>
      <c r="AQ40" s="1"/>
      <c r="AR40" s="1"/>
      <c r="AS40" s="17"/>
      <c r="AT40" s="16"/>
      <c r="AU40" s="1"/>
      <c r="AV40" s="1"/>
      <c r="AW40" s="15"/>
      <c r="AX40" s="1"/>
      <c r="AY40" s="1"/>
      <c r="AZ40" s="1"/>
      <c r="BA40" s="1"/>
      <c r="BB40" s="17"/>
      <c r="BC40" s="16"/>
      <c r="BD40" s="1"/>
      <c r="BE40" s="1"/>
      <c r="BF40" s="15"/>
      <c r="BG40" s="1"/>
      <c r="BH40" s="1"/>
      <c r="BI40" s="1"/>
      <c r="BJ40" s="1"/>
      <c r="BK40" s="17"/>
      <c r="BL40" s="16" t="s">
        <v>57</v>
      </c>
      <c r="BM40" s="17"/>
    </row>
    <row r="41" spans="1:65" ht="11.25">
      <c r="A41" s="1" t="s">
        <v>303</v>
      </c>
      <c r="B41" s="2" t="s">
        <v>286</v>
      </c>
      <c r="C41" s="14">
        <v>2</v>
      </c>
      <c r="D41" s="1"/>
      <c r="E41" s="17"/>
      <c r="F41" s="68"/>
      <c r="G41" s="15">
        <f t="shared" si="3"/>
        <v>48</v>
      </c>
      <c r="H41" s="1"/>
      <c r="I41" s="1">
        <f t="shared" si="4"/>
        <v>14</v>
      </c>
      <c r="J41" s="1"/>
      <c r="K41" s="15">
        <f aca="true" t="shared" si="14" ref="K41:K49">Q41+S41+U41+W41+Y41+AA41</f>
        <v>34</v>
      </c>
      <c r="L41" s="15">
        <v>20</v>
      </c>
      <c r="M41" s="15"/>
      <c r="N41" s="15">
        <v>14</v>
      </c>
      <c r="O41" s="15"/>
      <c r="P41" s="16"/>
      <c r="Q41" s="15"/>
      <c r="R41" s="16">
        <v>48</v>
      </c>
      <c r="S41" s="15">
        <v>34</v>
      </c>
      <c r="T41" s="16"/>
      <c r="U41" s="15"/>
      <c r="V41" s="16"/>
      <c r="W41" s="15"/>
      <c r="X41" s="16"/>
      <c r="Y41" s="15"/>
      <c r="Z41" s="16"/>
      <c r="AA41" s="15"/>
      <c r="AB41" s="16"/>
      <c r="AC41" s="1"/>
      <c r="AD41" s="1"/>
      <c r="AE41" s="15"/>
      <c r="AF41" s="1"/>
      <c r="AG41" s="1"/>
      <c r="AH41" s="1"/>
      <c r="AI41" s="1"/>
      <c r="AJ41" s="17"/>
      <c r="AK41" s="16"/>
      <c r="AL41" s="1"/>
      <c r="AM41" s="1"/>
      <c r="AN41" s="15"/>
      <c r="AO41" s="1"/>
      <c r="AP41" s="1"/>
      <c r="AQ41" s="1"/>
      <c r="AR41" s="1"/>
      <c r="AS41" s="17"/>
      <c r="AT41" s="16"/>
      <c r="AU41" s="1"/>
      <c r="AV41" s="1"/>
      <c r="AW41" s="15"/>
      <c r="AX41" s="1"/>
      <c r="AY41" s="1"/>
      <c r="AZ41" s="1"/>
      <c r="BA41" s="1"/>
      <c r="BB41" s="17"/>
      <c r="BC41" s="16"/>
      <c r="BD41" s="1"/>
      <c r="BE41" s="1"/>
      <c r="BF41" s="15"/>
      <c r="BG41" s="1"/>
      <c r="BH41" s="1"/>
      <c r="BI41" s="1"/>
      <c r="BJ41" s="1"/>
      <c r="BK41" s="17"/>
      <c r="BL41" s="16" t="s">
        <v>57</v>
      </c>
      <c r="BM41" s="17"/>
    </row>
    <row r="42" spans="1:65" ht="11.25">
      <c r="A42" s="1" t="s">
        <v>304</v>
      </c>
      <c r="B42" s="2" t="s">
        <v>287</v>
      </c>
      <c r="C42" s="14"/>
      <c r="D42" s="1"/>
      <c r="E42" s="17">
        <v>1</v>
      </c>
      <c r="F42" s="68"/>
      <c r="G42" s="15">
        <f t="shared" si="3"/>
        <v>60</v>
      </c>
      <c r="H42" s="1"/>
      <c r="I42" s="1">
        <f t="shared" si="4"/>
        <v>18</v>
      </c>
      <c r="J42" s="1"/>
      <c r="K42" s="15">
        <f t="shared" si="14"/>
        <v>42</v>
      </c>
      <c r="L42" s="15">
        <v>22</v>
      </c>
      <c r="M42" s="15">
        <v>20</v>
      </c>
      <c r="N42" s="15"/>
      <c r="O42" s="15"/>
      <c r="P42" s="16">
        <v>60</v>
      </c>
      <c r="Q42" s="15">
        <v>42</v>
      </c>
      <c r="R42" s="16"/>
      <c r="S42" s="15"/>
      <c r="T42" s="16"/>
      <c r="U42" s="15"/>
      <c r="V42" s="16"/>
      <c r="W42" s="15"/>
      <c r="X42" s="16"/>
      <c r="Y42" s="15"/>
      <c r="Z42" s="16"/>
      <c r="AA42" s="15"/>
      <c r="AB42" s="16"/>
      <c r="AC42" s="1"/>
      <c r="AD42" s="1"/>
      <c r="AE42" s="15"/>
      <c r="AF42" s="1"/>
      <c r="AG42" s="1"/>
      <c r="AH42" s="1"/>
      <c r="AI42" s="1"/>
      <c r="AJ42" s="17"/>
      <c r="AK42" s="16"/>
      <c r="AL42" s="1"/>
      <c r="AM42" s="1"/>
      <c r="AN42" s="15"/>
      <c r="AO42" s="1"/>
      <c r="AP42" s="1"/>
      <c r="AQ42" s="1"/>
      <c r="AR42" s="1"/>
      <c r="AS42" s="17"/>
      <c r="AT42" s="16"/>
      <c r="AU42" s="1"/>
      <c r="AV42" s="1"/>
      <c r="AW42" s="15"/>
      <c r="AX42" s="1"/>
      <c r="AY42" s="1"/>
      <c r="AZ42" s="1"/>
      <c r="BA42" s="1"/>
      <c r="BB42" s="17"/>
      <c r="BC42" s="16"/>
      <c r="BD42" s="1"/>
      <c r="BE42" s="1"/>
      <c r="BF42" s="15"/>
      <c r="BG42" s="1"/>
      <c r="BH42" s="1"/>
      <c r="BI42" s="1"/>
      <c r="BJ42" s="1"/>
      <c r="BK42" s="17"/>
      <c r="BL42" s="16" t="s">
        <v>57</v>
      </c>
      <c r="BM42" s="17"/>
    </row>
    <row r="43" spans="1:65" ht="11.25">
      <c r="A43" s="1" t="s">
        <v>305</v>
      </c>
      <c r="B43" s="2" t="s">
        <v>36</v>
      </c>
      <c r="C43" s="14"/>
      <c r="D43" s="1"/>
      <c r="E43" s="17">
        <v>1</v>
      </c>
      <c r="F43" s="68"/>
      <c r="G43" s="15">
        <f t="shared" si="3"/>
        <v>48</v>
      </c>
      <c r="H43" s="1"/>
      <c r="I43" s="1">
        <f t="shared" si="4"/>
        <v>14</v>
      </c>
      <c r="J43" s="1"/>
      <c r="K43" s="15">
        <f t="shared" si="14"/>
        <v>34</v>
      </c>
      <c r="L43" s="15">
        <v>14</v>
      </c>
      <c r="M43" s="15">
        <v>20</v>
      </c>
      <c r="N43" s="15"/>
      <c r="O43" s="15"/>
      <c r="P43" s="16">
        <v>48</v>
      </c>
      <c r="Q43" s="15">
        <v>34</v>
      </c>
      <c r="R43" s="16"/>
      <c r="S43" s="15"/>
      <c r="T43" s="16"/>
      <c r="U43" s="15"/>
      <c r="V43" s="16"/>
      <c r="W43" s="15"/>
      <c r="X43" s="16"/>
      <c r="Y43" s="15"/>
      <c r="Z43" s="16"/>
      <c r="AA43" s="15"/>
      <c r="AB43" s="16"/>
      <c r="AC43" s="1"/>
      <c r="AD43" s="1"/>
      <c r="AE43" s="15"/>
      <c r="AF43" s="1"/>
      <c r="AG43" s="1"/>
      <c r="AH43" s="1"/>
      <c r="AI43" s="1"/>
      <c r="AJ43" s="17"/>
      <c r="AK43" s="16"/>
      <c r="AL43" s="1"/>
      <c r="AM43" s="1"/>
      <c r="AN43" s="15"/>
      <c r="AO43" s="1"/>
      <c r="AP43" s="1"/>
      <c r="AQ43" s="1"/>
      <c r="AR43" s="1"/>
      <c r="AS43" s="17"/>
      <c r="AT43" s="16"/>
      <c r="AU43" s="1"/>
      <c r="AV43" s="1"/>
      <c r="AW43" s="15"/>
      <c r="AX43" s="1"/>
      <c r="AY43" s="1"/>
      <c r="AZ43" s="1"/>
      <c r="BA43" s="1"/>
      <c r="BB43" s="17"/>
      <c r="BC43" s="16"/>
      <c r="BD43" s="1"/>
      <c r="BE43" s="1"/>
      <c r="BF43" s="15"/>
      <c r="BG43" s="1"/>
      <c r="BH43" s="1"/>
      <c r="BI43" s="1"/>
      <c r="BJ43" s="1"/>
      <c r="BK43" s="17"/>
      <c r="BL43" s="16" t="s">
        <v>57</v>
      </c>
      <c r="BM43" s="17"/>
    </row>
    <row r="44" spans="1:65" ht="11.25">
      <c r="A44" s="1" t="s">
        <v>306</v>
      </c>
      <c r="B44" s="2" t="s">
        <v>288</v>
      </c>
      <c r="C44" s="14">
        <v>6</v>
      </c>
      <c r="D44" s="1"/>
      <c r="E44" s="17"/>
      <c r="F44" s="68"/>
      <c r="G44" s="15">
        <f t="shared" si="3"/>
        <v>71</v>
      </c>
      <c r="H44" s="1"/>
      <c r="I44" s="1">
        <f t="shared" si="4"/>
        <v>21</v>
      </c>
      <c r="J44" s="1"/>
      <c r="K44" s="15">
        <f t="shared" si="14"/>
        <v>50</v>
      </c>
      <c r="L44" s="15">
        <v>30</v>
      </c>
      <c r="M44" s="15"/>
      <c r="N44" s="15">
        <v>20</v>
      </c>
      <c r="O44" s="15"/>
      <c r="P44" s="16"/>
      <c r="Q44" s="15"/>
      <c r="R44" s="16"/>
      <c r="S44" s="15"/>
      <c r="T44" s="16"/>
      <c r="U44" s="15"/>
      <c r="V44" s="16"/>
      <c r="W44" s="15"/>
      <c r="X44" s="16">
        <v>48</v>
      </c>
      <c r="Y44" s="15">
        <v>34</v>
      </c>
      <c r="Z44" s="16">
        <v>23</v>
      </c>
      <c r="AA44" s="15">
        <v>16</v>
      </c>
      <c r="AB44" s="16"/>
      <c r="AC44" s="1"/>
      <c r="AD44" s="1"/>
      <c r="AE44" s="15"/>
      <c r="AF44" s="1"/>
      <c r="AG44" s="1"/>
      <c r="AH44" s="1"/>
      <c r="AI44" s="1"/>
      <c r="AJ44" s="17"/>
      <c r="AK44" s="16"/>
      <c r="AL44" s="1"/>
      <c r="AM44" s="1"/>
      <c r="AN44" s="15"/>
      <c r="AO44" s="1"/>
      <c r="AP44" s="1"/>
      <c r="AQ44" s="1"/>
      <c r="AR44" s="1"/>
      <c r="AS44" s="17"/>
      <c r="AT44" s="16"/>
      <c r="AU44" s="1"/>
      <c r="AV44" s="1"/>
      <c r="AW44" s="15"/>
      <c r="AX44" s="1"/>
      <c r="AY44" s="1"/>
      <c r="AZ44" s="1"/>
      <c r="BA44" s="1"/>
      <c r="BB44" s="17"/>
      <c r="BC44" s="16"/>
      <c r="BD44" s="1"/>
      <c r="BE44" s="1"/>
      <c r="BF44" s="15"/>
      <c r="BG44" s="1"/>
      <c r="BH44" s="1"/>
      <c r="BI44" s="1"/>
      <c r="BJ44" s="1"/>
      <c r="BK44" s="17"/>
      <c r="BL44" s="16" t="s">
        <v>57</v>
      </c>
      <c r="BM44" s="17"/>
    </row>
    <row r="45" spans="1:65" ht="22.5">
      <c r="A45" s="1" t="s">
        <v>307</v>
      </c>
      <c r="B45" s="2" t="s">
        <v>289</v>
      </c>
      <c r="C45" s="14">
        <v>6</v>
      </c>
      <c r="D45" s="1"/>
      <c r="E45" s="17"/>
      <c r="F45" s="68"/>
      <c r="G45" s="15">
        <f t="shared" si="3"/>
        <v>71</v>
      </c>
      <c r="H45" s="1"/>
      <c r="I45" s="1">
        <f t="shared" si="4"/>
        <v>21</v>
      </c>
      <c r="J45" s="1"/>
      <c r="K45" s="15">
        <f t="shared" si="14"/>
        <v>50</v>
      </c>
      <c r="L45" s="15">
        <v>24</v>
      </c>
      <c r="M45" s="15"/>
      <c r="N45" s="15">
        <v>26</v>
      </c>
      <c r="O45" s="15"/>
      <c r="P45" s="16"/>
      <c r="Q45" s="15"/>
      <c r="R45" s="16"/>
      <c r="S45" s="15"/>
      <c r="T45" s="16"/>
      <c r="U45" s="15"/>
      <c r="V45" s="16"/>
      <c r="W45" s="15"/>
      <c r="X45" s="16"/>
      <c r="Y45" s="15"/>
      <c r="Z45" s="16">
        <v>71</v>
      </c>
      <c r="AA45" s="15">
        <v>50</v>
      </c>
      <c r="AB45" s="16"/>
      <c r="AC45" s="1"/>
      <c r="AD45" s="1"/>
      <c r="AE45" s="15"/>
      <c r="AF45" s="1"/>
      <c r="AG45" s="1"/>
      <c r="AH45" s="1"/>
      <c r="AI45" s="1"/>
      <c r="AJ45" s="17"/>
      <c r="AK45" s="16"/>
      <c r="AL45" s="1"/>
      <c r="AM45" s="1"/>
      <c r="AN45" s="15"/>
      <c r="AO45" s="1"/>
      <c r="AP45" s="1"/>
      <c r="AQ45" s="1"/>
      <c r="AR45" s="1"/>
      <c r="AS45" s="17"/>
      <c r="AT45" s="16"/>
      <c r="AU45" s="1"/>
      <c r="AV45" s="1"/>
      <c r="AW45" s="15"/>
      <c r="AX45" s="1"/>
      <c r="AY45" s="1"/>
      <c r="AZ45" s="1"/>
      <c r="BA45" s="1"/>
      <c r="BB45" s="17"/>
      <c r="BC45" s="16"/>
      <c r="BD45" s="1"/>
      <c r="BE45" s="1"/>
      <c r="BF45" s="15"/>
      <c r="BG45" s="1"/>
      <c r="BH45" s="1"/>
      <c r="BI45" s="1"/>
      <c r="BJ45" s="1"/>
      <c r="BK45" s="17"/>
      <c r="BL45" s="16" t="s">
        <v>57</v>
      </c>
      <c r="BM45" s="17"/>
    </row>
    <row r="46" spans="1:65" ht="11.25">
      <c r="A46" s="1" t="s">
        <v>308</v>
      </c>
      <c r="B46" s="2" t="s">
        <v>46</v>
      </c>
      <c r="C46" s="14">
        <v>4</v>
      </c>
      <c r="D46" s="1"/>
      <c r="E46" s="17"/>
      <c r="F46" s="68"/>
      <c r="G46" s="15">
        <f t="shared" si="3"/>
        <v>97</v>
      </c>
      <c r="H46" s="1"/>
      <c r="I46" s="1">
        <f t="shared" si="4"/>
        <v>20</v>
      </c>
      <c r="J46" s="1"/>
      <c r="K46" s="15">
        <f t="shared" si="14"/>
        <v>77</v>
      </c>
      <c r="L46" s="15">
        <v>14</v>
      </c>
      <c r="M46" s="15">
        <v>63</v>
      </c>
      <c r="N46" s="15"/>
      <c r="O46" s="15"/>
      <c r="P46" s="16"/>
      <c r="Q46" s="15"/>
      <c r="R46" s="16"/>
      <c r="S46" s="15"/>
      <c r="T46" s="16">
        <v>32</v>
      </c>
      <c r="U46" s="15">
        <v>22</v>
      </c>
      <c r="V46" s="16">
        <v>65</v>
      </c>
      <c r="W46" s="15">
        <v>55</v>
      </c>
      <c r="X46" s="16"/>
      <c r="Y46" s="15"/>
      <c r="Z46" s="16"/>
      <c r="AA46" s="15"/>
      <c r="AB46" s="16"/>
      <c r="AC46" s="1"/>
      <c r="AD46" s="1"/>
      <c r="AE46" s="15"/>
      <c r="AF46" s="1"/>
      <c r="AG46" s="1"/>
      <c r="AH46" s="1"/>
      <c r="AI46" s="1"/>
      <c r="AJ46" s="17"/>
      <c r="AK46" s="16"/>
      <c r="AL46" s="1"/>
      <c r="AM46" s="1"/>
      <c r="AN46" s="15"/>
      <c r="AO46" s="1"/>
      <c r="AP46" s="1"/>
      <c r="AQ46" s="1"/>
      <c r="AR46" s="1"/>
      <c r="AS46" s="17"/>
      <c r="AT46" s="16"/>
      <c r="AU46" s="1"/>
      <c r="AV46" s="1"/>
      <c r="AW46" s="15"/>
      <c r="AX46" s="1"/>
      <c r="AY46" s="1"/>
      <c r="AZ46" s="1"/>
      <c r="BA46" s="1"/>
      <c r="BB46" s="17"/>
      <c r="BC46" s="16"/>
      <c r="BD46" s="1"/>
      <c r="BE46" s="1"/>
      <c r="BF46" s="15"/>
      <c r="BG46" s="1"/>
      <c r="BH46" s="1"/>
      <c r="BI46" s="1"/>
      <c r="BJ46" s="1"/>
      <c r="BK46" s="17"/>
      <c r="BL46" s="16" t="s">
        <v>137</v>
      </c>
      <c r="BM46" s="17"/>
    </row>
    <row r="47" spans="1:65" ht="11.25">
      <c r="A47" s="1" t="s">
        <v>309</v>
      </c>
      <c r="B47" s="2" t="s">
        <v>298</v>
      </c>
      <c r="C47" s="14"/>
      <c r="D47" s="1"/>
      <c r="E47" s="17">
        <v>2</v>
      </c>
      <c r="F47" s="68"/>
      <c r="G47" s="15">
        <f t="shared" si="3"/>
        <v>55</v>
      </c>
      <c r="H47" s="1"/>
      <c r="I47" s="1">
        <f t="shared" si="4"/>
        <v>16</v>
      </c>
      <c r="J47" s="1"/>
      <c r="K47" s="15">
        <f t="shared" si="14"/>
        <v>39</v>
      </c>
      <c r="L47" s="15">
        <v>13</v>
      </c>
      <c r="M47" s="15">
        <v>26</v>
      </c>
      <c r="N47" s="15"/>
      <c r="O47" s="15"/>
      <c r="P47" s="16"/>
      <c r="Q47" s="15"/>
      <c r="R47" s="16">
        <v>55</v>
      </c>
      <c r="S47" s="15">
        <v>39</v>
      </c>
      <c r="T47" s="16"/>
      <c r="U47" s="15"/>
      <c r="V47" s="16"/>
      <c r="W47" s="15"/>
      <c r="X47" s="16"/>
      <c r="Y47" s="15"/>
      <c r="Z47" s="16"/>
      <c r="AA47" s="15"/>
      <c r="AB47" s="16"/>
      <c r="AC47" s="1"/>
      <c r="AD47" s="1"/>
      <c r="AE47" s="15"/>
      <c r="AF47" s="1"/>
      <c r="AG47" s="1"/>
      <c r="AH47" s="1"/>
      <c r="AI47" s="1"/>
      <c r="AJ47" s="17"/>
      <c r="AK47" s="16"/>
      <c r="AL47" s="1"/>
      <c r="AM47" s="1"/>
      <c r="AN47" s="15"/>
      <c r="AO47" s="1"/>
      <c r="AP47" s="1"/>
      <c r="AQ47" s="1"/>
      <c r="AR47" s="1"/>
      <c r="AS47" s="17"/>
      <c r="AT47" s="16"/>
      <c r="AU47" s="1"/>
      <c r="AV47" s="1"/>
      <c r="AW47" s="15"/>
      <c r="AX47" s="1"/>
      <c r="AY47" s="1"/>
      <c r="AZ47" s="1"/>
      <c r="BA47" s="1"/>
      <c r="BB47" s="17"/>
      <c r="BC47" s="16"/>
      <c r="BD47" s="1"/>
      <c r="BE47" s="1"/>
      <c r="BF47" s="15"/>
      <c r="BG47" s="1"/>
      <c r="BH47" s="1"/>
      <c r="BI47" s="1"/>
      <c r="BJ47" s="1"/>
      <c r="BK47" s="17"/>
      <c r="BL47" s="16"/>
      <c r="BM47" s="17"/>
    </row>
    <row r="48" spans="1:65" ht="22.5">
      <c r="A48" s="1" t="s">
        <v>310</v>
      </c>
      <c r="B48" s="2" t="s">
        <v>296</v>
      </c>
      <c r="C48" s="14"/>
      <c r="D48" s="1"/>
      <c r="E48" s="17">
        <v>4</v>
      </c>
      <c r="F48" s="68"/>
      <c r="G48" s="15">
        <f t="shared" si="3"/>
        <v>48</v>
      </c>
      <c r="H48" s="1"/>
      <c r="I48" s="1">
        <f t="shared" si="4"/>
        <v>16</v>
      </c>
      <c r="J48" s="1"/>
      <c r="K48" s="15">
        <f t="shared" si="14"/>
        <v>32</v>
      </c>
      <c r="L48" s="15">
        <v>20</v>
      </c>
      <c r="M48" s="15">
        <v>12</v>
      </c>
      <c r="N48" s="15"/>
      <c r="O48" s="15"/>
      <c r="P48" s="16"/>
      <c r="Q48" s="15"/>
      <c r="R48" s="16"/>
      <c r="S48" s="15"/>
      <c r="T48" s="16"/>
      <c r="U48" s="15"/>
      <c r="V48" s="16">
        <v>48</v>
      </c>
      <c r="W48" s="15">
        <v>32</v>
      </c>
      <c r="X48" s="16"/>
      <c r="Y48" s="15"/>
      <c r="Z48" s="16"/>
      <c r="AA48" s="15"/>
      <c r="AB48" s="16"/>
      <c r="AC48" s="1"/>
      <c r="AD48" s="1"/>
      <c r="AE48" s="15"/>
      <c r="AF48" s="1"/>
      <c r="AG48" s="1"/>
      <c r="AH48" s="1"/>
      <c r="AI48" s="1"/>
      <c r="AJ48" s="17"/>
      <c r="AK48" s="16"/>
      <c r="AL48" s="1"/>
      <c r="AM48" s="1"/>
      <c r="AN48" s="15"/>
      <c r="AO48" s="1"/>
      <c r="AP48" s="1"/>
      <c r="AQ48" s="1"/>
      <c r="AR48" s="1"/>
      <c r="AS48" s="17"/>
      <c r="AT48" s="16"/>
      <c r="AU48" s="1"/>
      <c r="AV48" s="1"/>
      <c r="AW48" s="15"/>
      <c r="AX48" s="1"/>
      <c r="AY48" s="1"/>
      <c r="AZ48" s="1"/>
      <c r="BA48" s="1"/>
      <c r="BB48" s="17"/>
      <c r="BC48" s="16"/>
      <c r="BD48" s="1"/>
      <c r="BE48" s="1"/>
      <c r="BF48" s="15"/>
      <c r="BG48" s="1"/>
      <c r="BH48" s="1"/>
      <c r="BI48" s="1"/>
      <c r="BJ48" s="1"/>
      <c r="BK48" s="17"/>
      <c r="BL48" s="16"/>
      <c r="BM48" s="17"/>
    </row>
    <row r="49" spans="1:65" ht="12" thickBot="1">
      <c r="A49" s="1" t="s">
        <v>299</v>
      </c>
      <c r="B49" s="2" t="s">
        <v>297</v>
      </c>
      <c r="C49" s="14"/>
      <c r="D49" s="1"/>
      <c r="E49" s="17">
        <v>5</v>
      </c>
      <c r="F49" s="68"/>
      <c r="G49" s="27">
        <f t="shared" si="3"/>
        <v>48</v>
      </c>
      <c r="H49" s="25"/>
      <c r="I49" s="25">
        <f t="shared" si="4"/>
        <v>16</v>
      </c>
      <c r="J49" s="1"/>
      <c r="K49" s="15">
        <f t="shared" si="14"/>
        <v>32</v>
      </c>
      <c r="L49" s="15">
        <v>20</v>
      </c>
      <c r="M49" s="15">
        <v>12</v>
      </c>
      <c r="N49" s="15"/>
      <c r="O49" s="15"/>
      <c r="P49" s="16"/>
      <c r="Q49" s="15"/>
      <c r="R49" s="16"/>
      <c r="S49" s="15"/>
      <c r="T49" s="16"/>
      <c r="U49" s="15"/>
      <c r="V49" s="16"/>
      <c r="W49" s="15"/>
      <c r="X49" s="16">
        <v>48</v>
      </c>
      <c r="Y49" s="15">
        <v>32</v>
      </c>
      <c r="Z49" s="16"/>
      <c r="AA49" s="15"/>
      <c r="AB49" s="16"/>
      <c r="AC49" s="1"/>
      <c r="AD49" s="1"/>
      <c r="AE49" s="15"/>
      <c r="AF49" s="1"/>
      <c r="AG49" s="1"/>
      <c r="AH49" s="1"/>
      <c r="AI49" s="1"/>
      <c r="AJ49" s="17"/>
      <c r="AK49" s="16"/>
      <c r="AL49" s="1"/>
      <c r="AM49" s="1"/>
      <c r="AN49" s="15"/>
      <c r="AO49" s="1"/>
      <c r="AP49" s="1"/>
      <c r="AQ49" s="1"/>
      <c r="AR49" s="1"/>
      <c r="AS49" s="17"/>
      <c r="AT49" s="16"/>
      <c r="AU49" s="1"/>
      <c r="AV49" s="1"/>
      <c r="AW49" s="15"/>
      <c r="AX49" s="1"/>
      <c r="AY49" s="1"/>
      <c r="AZ49" s="1"/>
      <c r="BA49" s="1"/>
      <c r="BB49" s="17"/>
      <c r="BC49" s="16"/>
      <c r="BD49" s="1"/>
      <c r="BE49" s="1"/>
      <c r="BF49" s="15"/>
      <c r="BG49" s="1"/>
      <c r="BH49" s="1"/>
      <c r="BI49" s="1"/>
      <c r="BJ49" s="1"/>
      <c r="BK49" s="17"/>
      <c r="BL49" s="16" t="s">
        <v>72</v>
      </c>
      <c r="BM49" s="17"/>
    </row>
    <row r="50" spans="1:65" s="13" customFormat="1" ht="12" thickBot="1">
      <c r="A50" s="9" t="s">
        <v>167</v>
      </c>
      <c r="B50" s="10" t="s">
        <v>168</v>
      </c>
      <c r="C50" s="11">
        <f>C51</f>
        <v>4</v>
      </c>
      <c r="D50" s="11">
        <f>D51</f>
        <v>0</v>
      </c>
      <c r="E50" s="11">
        <f>E51</f>
        <v>4</v>
      </c>
      <c r="F50" s="11">
        <f>F51</f>
        <v>0</v>
      </c>
      <c r="G50" s="82">
        <f>G51</f>
        <v>489</v>
      </c>
      <c r="H50" s="64">
        <f aca="true" t="shared" si="15" ref="H50:AA50">H51</f>
        <v>0</v>
      </c>
      <c r="I50" s="83">
        <f t="shared" si="4"/>
        <v>163</v>
      </c>
      <c r="J50" s="73">
        <f t="shared" si="15"/>
        <v>0</v>
      </c>
      <c r="K50" s="9">
        <f t="shared" si="15"/>
        <v>326</v>
      </c>
      <c r="L50" s="9">
        <f t="shared" si="15"/>
        <v>160</v>
      </c>
      <c r="M50" s="9">
        <f t="shared" si="15"/>
        <v>166</v>
      </c>
      <c r="N50" s="9">
        <f t="shared" si="15"/>
        <v>0</v>
      </c>
      <c r="O50" s="9">
        <f t="shared" si="15"/>
        <v>0</v>
      </c>
      <c r="P50" s="9">
        <f t="shared" si="15"/>
        <v>0</v>
      </c>
      <c r="Q50" s="9">
        <f t="shared" si="15"/>
        <v>0</v>
      </c>
      <c r="R50" s="9">
        <f t="shared" si="15"/>
        <v>100</v>
      </c>
      <c r="S50" s="9">
        <f t="shared" si="15"/>
        <v>66</v>
      </c>
      <c r="T50" s="9">
        <f t="shared" si="15"/>
        <v>63</v>
      </c>
      <c r="U50" s="9">
        <f t="shared" si="15"/>
        <v>42</v>
      </c>
      <c r="V50" s="9">
        <f t="shared" si="15"/>
        <v>62</v>
      </c>
      <c r="W50" s="9">
        <f t="shared" si="15"/>
        <v>42</v>
      </c>
      <c r="X50" s="9">
        <f t="shared" si="15"/>
        <v>144</v>
      </c>
      <c r="Y50" s="9">
        <f t="shared" si="15"/>
        <v>96</v>
      </c>
      <c r="Z50" s="9">
        <f t="shared" si="15"/>
        <v>120</v>
      </c>
      <c r="AA50" s="9">
        <f t="shared" si="15"/>
        <v>80</v>
      </c>
      <c r="AB50" s="11"/>
      <c r="AC50" s="9"/>
      <c r="AD50" s="9"/>
      <c r="AE50" s="9"/>
      <c r="AF50" s="9"/>
      <c r="AG50" s="9"/>
      <c r="AH50" s="9"/>
      <c r="AI50" s="9"/>
      <c r="AJ50" s="12"/>
      <c r="AK50" s="11"/>
      <c r="AL50" s="9"/>
      <c r="AM50" s="9"/>
      <c r="AN50" s="9"/>
      <c r="AO50" s="9"/>
      <c r="AP50" s="9"/>
      <c r="AQ50" s="9"/>
      <c r="AR50" s="9"/>
      <c r="AS50" s="12"/>
      <c r="AT50" s="11"/>
      <c r="AU50" s="9"/>
      <c r="AV50" s="9"/>
      <c r="AW50" s="9"/>
      <c r="AX50" s="9"/>
      <c r="AY50" s="9"/>
      <c r="AZ50" s="9"/>
      <c r="BA50" s="9"/>
      <c r="BB50" s="12"/>
      <c r="BC50" s="11"/>
      <c r="BD50" s="9"/>
      <c r="BE50" s="9"/>
      <c r="BF50" s="9"/>
      <c r="BG50" s="9"/>
      <c r="BH50" s="9"/>
      <c r="BI50" s="9"/>
      <c r="BJ50" s="9"/>
      <c r="BK50" s="12"/>
      <c r="BL50" s="11" t="s">
        <v>169</v>
      </c>
      <c r="BM50" s="12"/>
    </row>
    <row r="51" spans="1:65" s="13" customFormat="1" ht="12" thickBot="1">
      <c r="A51" s="9" t="s">
        <v>48</v>
      </c>
      <c r="B51" s="10" t="s">
        <v>49</v>
      </c>
      <c r="C51" s="11">
        <f>C52+C57+C62</f>
        <v>4</v>
      </c>
      <c r="D51" s="11">
        <f>D52+D57+D62</f>
        <v>0</v>
      </c>
      <c r="E51" s="11">
        <f>E52+E57+E62</f>
        <v>4</v>
      </c>
      <c r="F51" s="78"/>
      <c r="G51" s="82">
        <f>G52+G57+G62</f>
        <v>489</v>
      </c>
      <c r="H51" s="64">
        <f>H52+H57+H62</f>
        <v>0</v>
      </c>
      <c r="I51" s="83">
        <f t="shared" si="4"/>
        <v>163</v>
      </c>
      <c r="J51" s="73">
        <f aca="true" t="shared" si="16" ref="J51:Z51">J52+J57+J62</f>
        <v>0</v>
      </c>
      <c r="K51" s="9">
        <f t="shared" si="16"/>
        <v>326</v>
      </c>
      <c r="L51" s="9">
        <f t="shared" si="16"/>
        <v>160</v>
      </c>
      <c r="M51" s="9">
        <f t="shared" si="16"/>
        <v>166</v>
      </c>
      <c r="N51" s="9">
        <f t="shared" si="16"/>
        <v>0</v>
      </c>
      <c r="O51" s="9">
        <f t="shared" si="16"/>
        <v>0</v>
      </c>
      <c r="P51" s="9">
        <f t="shared" si="16"/>
        <v>0</v>
      </c>
      <c r="Q51" s="9">
        <f t="shared" si="16"/>
        <v>0</v>
      </c>
      <c r="R51" s="9">
        <f t="shared" si="16"/>
        <v>100</v>
      </c>
      <c r="S51" s="9">
        <f t="shared" si="16"/>
        <v>66</v>
      </c>
      <c r="T51" s="9">
        <f t="shared" si="16"/>
        <v>63</v>
      </c>
      <c r="U51" s="9">
        <f t="shared" si="16"/>
        <v>42</v>
      </c>
      <c r="V51" s="9">
        <f t="shared" si="16"/>
        <v>62</v>
      </c>
      <c r="W51" s="9">
        <f t="shared" si="16"/>
        <v>42</v>
      </c>
      <c r="X51" s="9">
        <f t="shared" si="16"/>
        <v>144</v>
      </c>
      <c r="Y51" s="9">
        <f t="shared" si="16"/>
        <v>96</v>
      </c>
      <c r="Z51" s="9">
        <f t="shared" si="16"/>
        <v>120</v>
      </c>
      <c r="AA51" s="9">
        <f>AA52+AA57+AA62</f>
        <v>80</v>
      </c>
      <c r="AB51" s="11"/>
      <c r="AC51" s="9"/>
      <c r="AD51" s="9"/>
      <c r="AE51" s="9"/>
      <c r="AF51" s="9"/>
      <c r="AG51" s="9"/>
      <c r="AH51" s="9"/>
      <c r="AI51" s="9"/>
      <c r="AJ51" s="12"/>
      <c r="AK51" s="11"/>
      <c r="AL51" s="9"/>
      <c r="AM51" s="9"/>
      <c r="AN51" s="9"/>
      <c r="AO51" s="9"/>
      <c r="AP51" s="9"/>
      <c r="AQ51" s="9"/>
      <c r="AR51" s="9"/>
      <c r="AS51" s="12"/>
      <c r="AT51" s="11"/>
      <c r="AU51" s="9"/>
      <c r="AV51" s="9"/>
      <c r="AW51" s="9"/>
      <c r="AX51" s="9"/>
      <c r="AY51" s="9"/>
      <c r="AZ51" s="9"/>
      <c r="BA51" s="9"/>
      <c r="BB51" s="12"/>
      <c r="BC51" s="11"/>
      <c r="BD51" s="9"/>
      <c r="BE51" s="9"/>
      <c r="BF51" s="9"/>
      <c r="BG51" s="9"/>
      <c r="BH51" s="9"/>
      <c r="BI51" s="9"/>
      <c r="BJ51" s="9"/>
      <c r="BK51" s="12"/>
      <c r="BL51" s="11" t="s">
        <v>169</v>
      </c>
      <c r="BM51" s="12"/>
    </row>
    <row r="52" spans="1:65" ht="34.5" thickBot="1">
      <c r="A52" s="39" t="s">
        <v>335</v>
      </c>
      <c r="B52" s="43" t="s">
        <v>290</v>
      </c>
      <c r="C52" s="41">
        <f>COUNT(C53:C56)</f>
        <v>0</v>
      </c>
      <c r="D52" s="41">
        <f>COUNT(D53:D56)</f>
        <v>0</v>
      </c>
      <c r="E52" s="41">
        <f>COUNT(E53:E56)</f>
        <v>0</v>
      </c>
      <c r="F52" s="74"/>
      <c r="G52" s="35">
        <f t="shared" si="3"/>
        <v>0</v>
      </c>
      <c r="H52" s="80"/>
      <c r="I52" s="32">
        <f t="shared" si="4"/>
        <v>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1"/>
      <c r="AC52" s="39"/>
      <c r="AD52" s="39"/>
      <c r="AE52" s="39"/>
      <c r="AF52" s="39"/>
      <c r="AG52" s="39"/>
      <c r="AH52" s="39"/>
      <c r="AI52" s="39"/>
      <c r="AJ52" s="42"/>
      <c r="AK52" s="41"/>
      <c r="AL52" s="39"/>
      <c r="AM52" s="39"/>
      <c r="AN52" s="39"/>
      <c r="AO52" s="39"/>
      <c r="AP52" s="39"/>
      <c r="AQ52" s="39"/>
      <c r="AR52" s="39"/>
      <c r="AS52" s="42"/>
      <c r="AT52" s="41"/>
      <c r="AU52" s="39"/>
      <c r="AV52" s="39"/>
      <c r="AW52" s="39"/>
      <c r="AX52" s="39"/>
      <c r="AY52" s="39"/>
      <c r="AZ52" s="39"/>
      <c r="BA52" s="39"/>
      <c r="BB52" s="42"/>
      <c r="BC52" s="41"/>
      <c r="BD52" s="39"/>
      <c r="BE52" s="39"/>
      <c r="BF52" s="39"/>
      <c r="BG52" s="39"/>
      <c r="BH52" s="39"/>
      <c r="BI52" s="39"/>
      <c r="BJ52" s="39"/>
      <c r="BK52" s="42"/>
      <c r="BL52" s="41" t="s">
        <v>54</v>
      </c>
      <c r="BM52" s="42"/>
    </row>
    <row r="53" spans="1:65" ht="33.75">
      <c r="A53" s="1" t="s">
        <v>336</v>
      </c>
      <c r="B53" s="2" t="s">
        <v>291</v>
      </c>
      <c r="C53" s="14"/>
      <c r="D53" s="1"/>
      <c r="E53" s="17"/>
      <c r="F53" s="68"/>
      <c r="G53" s="15">
        <f t="shared" si="3"/>
        <v>0</v>
      </c>
      <c r="H53" s="1"/>
      <c r="I53" s="1">
        <f t="shared" si="4"/>
        <v>0</v>
      </c>
      <c r="J53" s="1"/>
      <c r="K53" s="15"/>
      <c r="L53" s="15"/>
      <c r="M53" s="15"/>
      <c r="N53" s="15"/>
      <c r="O53" s="15"/>
      <c r="P53" s="16"/>
      <c r="Q53" s="15"/>
      <c r="R53" s="16"/>
      <c r="S53" s="15"/>
      <c r="T53" s="16"/>
      <c r="U53" s="15"/>
      <c r="V53" s="16"/>
      <c r="W53" s="15"/>
      <c r="X53" s="16"/>
      <c r="Y53" s="15"/>
      <c r="Z53" s="16"/>
      <c r="AA53" s="15"/>
      <c r="AB53" s="16"/>
      <c r="AC53" s="1"/>
      <c r="AD53" s="1"/>
      <c r="AE53" s="15"/>
      <c r="AF53" s="1"/>
      <c r="AG53" s="1"/>
      <c r="AH53" s="1"/>
      <c r="AI53" s="1"/>
      <c r="AJ53" s="17"/>
      <c r="AK53" s="16"/>
      <c r="AL53" s="1"/>
      <c r="AM53" s="1"/>
      <c r="AN53" s="15"/>
      <c r="AO53" s="1"/>
      <c r="AP53" s="1"/>
      <c r="AQ53" s="1"/>
      <c r="AR53" s="1"/>
      <c r="AS53" s="17"/>
      <c r="AT53" s="16"/>
      <c r="AU53" s="1"/>
      <c r="AV53" s="1"/>
      <c r="AW53" s="15"/>
      <c r="AX53" s="1"/>
      <c r="AY53" s="1"/>
      <c r="AZ53" s="1"/>
      <c r="BA53" s="1"/>
      <c r="BB53" s="17"/>
      <c r="BC53" s="16"/>
      <c r="BD53" s="1"/>
      <c r="BE53" s="1"/>
      <c r="BF53" s="15"/>
      <c r="BG53" s="1"/>
      <c r="BH53" s="1"/>
      <c r="BI53" s="1"/>
      <c r="BJ53" s="1"/>
      <c r="BK53" s="17"/>
      <c r="BL53" s="16" t="s">
        <v>31</v>
      </c>
      <c r="BM53" s="17"/>
    </row>
    <row r="54" spans="1:65" ht="11.25">
      <c r="A54" s="15" t="s">
        <v>337</v>
      </c>
      <c r="B54" s="2" t="s">
        <v>53</v>
      </c>
      <c r="C54" s="14"/>
      <c r="D54" s="1"/>
      <c r="E54" s="17"/>
      <c r="F54" s="44"/>
      <c r="G54" s="15"/>
      <c r="H54" s="49"/>
      <c r="I54" s="45" t="s">
        <v>170</v>
      </c>
      <c r="J54" s="15"/>
      <c r="K54" s="15"/>
      <c r="L54" s="15" t="s">
        <v>171</v>
      </c>
      <c r="M54" s="149"/>
      <c r="N54" s="149"/>
      <c r="O54" s="15"/>
      <c r="P54" s="46" t="s">
        <v>170</v>
      </c>
      <c r="Q54" s="15"/>
      <c r="R54" s="46" t="s">
        <v>170</v>
      </c>
      <c r="S54" s="15"/>
      <c r="T54" s="46" t="s">
        <v>170</v>
      </c>
      <c r="U54" s="15"/>
      <c r="V54" s="46" t="s">
        <v>170</v>
      </c>
      <c r="W54" s="15"/>
      <c r="X54" s="46" t="s">
        <v>170</v>
      </c>
      <c r="Y54" s="15"/>
      <c r="Z54" s="46" t="s">
        <v>170</v>
      </c>
      <c r="AA54" s="15"/>
      <c r="AB54" s="150" t="s">
        <v>170</v>
      </c>
      <c r="AC54" s="150"/>
      <c r="AD54" s="1"/>
      <c r="AE54" s="15"/>
      <c r="AF54" s="45" t="s">
        <v>171</v>
      </c>
      <c r="AG54" s="1"/>
      <c r="AH54" s="151"/>
      <c r="AI54" s="151"/>
      <c r="AJ54" s="151"/>
      <c r="AK54" s="150" t="s">
        <v>170</v>
      </c>
      <c r="AL54" s="150"/>
      <c r="AM54" s="1"/>
      <c r="AN54" s="15"/>
      <c r="AO54" s="45" t="s">
        <v>171</v>
      </c>
      <c r="AP54" s="1"/>
      <c r="AQ54" s="151"/>
      <c r="AR54" s="151"/>
      <c r="AS54" s="151"/>
      <c r="AT54" s="150" t="s">
        <v>170</v>
      </c>
      <c r="AU54" s="150"/>
      <c r="AV54" s="1"/>
      <c r="AW54" s="15"/>
      <c r="AX54" s="45" t="s">
        <v>171</v>
      </c>
      <c r="AY54" s="1"/>
      <c r="AZ54" s="151"/>
      <c r="BA54" s="151"/>
      <c r="BB54" s="151"/>
      <c r="BC54" s="150" t="s">
        <v>170</v>
      </c>
      <c r="BD54" s="150"/>
      <c r="BE54" s="1"/>
      <c r="BF54" s="15"/>
      <c r="BG54" s="45" t="s">
        <v>171</v>
      </c>
      <c r="BH54" s="1"/>
      <c r="BI54" s="151"/>
      <c r="BJ54" s="151"/>
      <c r="BK54" s="151"/>
      <c r="BL54" s="16"/>
      <c r="BM54" s="18"/>
    </row>
    <row r="55" spans="1:65" ht="11.25">
      <c r="A55" s="15" t="s">
        <v>338</v>
      </c>
      <c r="B55" s="2" t="s">
        <v>55</v>
      </c>
      <c r="C55" s="14"/>
      <c r="D55" s="1"/>
      <c r="E55" s="17"/>
      <c r="F55" s="44"/>
      <c r="G55" s="15"/>
      <c r="H55" s="49"/>
      <c r="I55" s="45" t="s">
        <v>170</v>
      </c>
      <c r="J55" s="15"/>
      <c r="K55" s="15"/>
      <c r="L55" s="15" t="s">
        <v>171</v>
      </c>
      <c r="M55" s="149"/>
      <c r="N55" s="149"/>
      <c r="O55" s="15"/>
      <c r="P55" s="46" t="s">
        <v>170</v>
      </c>
      <c r="Q55" s="15"/>
      <c r="R55" s="46" t="s">
        <v>170</v>
      </c>
      <c r="S55" s="15"/>
      <c r="T55" s="46" t="s">
        <v>170</v>
      </c>
      <c r="U55" s="15"/>
      <c r="V55" s="46" t="s">
        <v>170</v>
      </c>
      <c r="W55" s="15"/>
      <c r="X55" s="46" t="s">
        <v>170</v>
      </c>
      <c r="Y55" s="15"/>
      <c r="Z55" s="46" t="s">
        <v>170</v>
      </c>
      <c r="AA55" s="15"/>
      <c r="AB55" s="150" t="s">
        <v>170</v>
      </c>
      <c r="AC55" s="150"/>
      <c r="AD55" s="1"/>
      <c r="AE55" s="15"/>
      <c r="AF55" s="45" t="s">
        <v>171</v>
      </c>
      <c r="AG55" s="1"/>
      <c r="AH55" s="151"/>
      <c r="AI55" s="151"/>
      <c r="AJ55" s="151"/>
      <c r="AK55" s="150" t="s">
        <v>170</v>
      </c>
      <c r="AL55" s="150"/>
      <c r="AM55" s="1"/>
      <c r="AN55" s="15"/>
      <c r="AO55" s="45" t="s">
        <v>171</v>
      </c>
      <c r="AP55" s="1"/>
      <c r="AQ55" s="151"/>
      <c r="AR55" s="151"/>
      <c r="AS55" s="151"/>
      <c r="AT55" s="150" t="s">
        <v>170</v>
      </c>
      <c r="AU55" s="150"/>
      <c r="AV55" s="1"/>
      <c r="AW55" s="15"/>
      <c r="AX55" s="45" t="s">
        <v>171</v>
      </c>
      <c r="AY55" s="1"/>
      <c r="AZ55" s="151"/>
      <c r="BA55" s="151"/>
      <c r="BB55" s="151"/>
      <c r="BC55" s="150" t="s">
        <v>170</v>
      </c>
      <c r="BD55" s="150"/>
      <c r="BE55" s="1"/>
      <c r="BF55" s="15"/>
      <c r="BG55" s="45" t="s">
        <v>171</v>
      </c>
      <c r="BH55" s="1"/>
      <c r="BI55" s="151"/>
      <c r="BJ55" s="151"/>
      <c r="BK55" s="151"/>
      <c r="BL55" s="16"/>
      <c r="BM55" s="18"/>
    </row>
    <row r="56" spans="1:65" ht="12" thickBot="1">
      <c r="A56" s="15" t="s">
        <v>339</v>
      </c>
      <c r="B56" s="47" t="s">
        <v>172</v>
      </c>
      <c r="C56" s="14"/>
      <c r="D56" s="48"/>
      <c r="E56" s="76"/>
      <c r="F56" s="48"/>
      <c r="G56" s="15">
        <f t="shared" si="3"/>
        <v>0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9"/>
    </row>
    <row r="57" spans="1:65" ht="23.25" thickBot="1">
      <c r="A57" s="39" t="s">
        <v>340</v>
      </c>
      <c r="B57" s="43" t="s">
        <v>292</v>
      </c>
      <c r="C57" s="41">
        <f>COUNT(C58:C61)</f>
        <v>2</v>
      </c>
      <c r="D57" s="41">
        <f>COUNT(D58:D61)</f>
        <v>0</v>
      </c>
      <c r="E57" s="41">
        <f>COUNT(E58:E61)</f>
        <v>2</v>
      </c>
      <c r="F57" s="74"/>
      <c r="G57" s="15">
        <f t="shared" si="3"/>
        <v>264</v>
      </c>
      <c r="H57" s="39">
        <f aca="true" t="shared" si="17" ref="H57:M57">SUM(H58:H58)</f>
        <v>0</v>
      </c>
      <c r="I57" s="39">
        <f>G57-K57</f>
        <v>88</v>
      </c>
      <c r="J57" s="39">
        <f t="shared" si="17"/>
        <v>0</v>
      </c>
      <c r="K57" s="39">
        <f t="shared" si="17"/>
        <v>176</v>
      </c>
      <c r="L57" s="39">
        <f t="shared" si="17"/>
        <v>86</v>
      </c>
      <c r="M57" s="39">
        <f t="shared" si="17"/>
        <v>90</v>
      </c>
      <c r="N57" s="39"/>
      <c r="O57" s="39"/>
      <c r="P57" s="39"/>
      <c r="Q57" s="39"/>
      <c r="R57" s="39"/>
      <c r="S57" s="39"/>
      <c r="T57" s="39"/>
      <c r="U57" s="39"/>
      <c r="V57" s="39">
        <f aca="true" t="shared" si="18" ref="V57:AA57">SUM(V58:V58)</f>
        <v>0</v>
      </c>
      <c r="W57" s="39">
        <f t="shared" si="18"/>
        <v>0</v>
      </c>
      <c r="X57" s="39">
        <f t="shared" si="18"/>
        <v>144</v>
      </c>
      <c r="Y57" s="39">
        <f t="shared" si="18"/>
        <v>96</v>
      </c>
      <c r="Z57" s="39">
        <f t="shared" si="18"/>
        <v>120</v>
      </c>
      <c r="AA57" s="39">
        <f t="shared" si="18"/>
        <v>80</v>
      </c>
      <c r="AB57" s="41"/>
      <c r="AC57" s="39"/>
      <c r="AD57" s="39"/>
      <c r="AE57" s="39"/>
      <c r="AF57" s="39"/>
      <c r="AG57" s="39"/>
      <c r="AH57" s="39"/>
      <c r="AI57" s="39"/>
      <c r="AJ57" s="42"/>
      <c r="AK57" s="41"/>
      <c r="AL57" s="39"/>
      <c r="AM57" s="39"/>
      <c r="AN57" s="39"/>
      <c r="AO57" s="39"/>
      <c r="AP57" s="39"/>
      <c r="AQ57" s="39"/>
      <c r="AR57" s="39"/>
      <c r="AS57" s="42"/>
      <c r="AT57" s="41"/>
      <c r="AU57" s="39"/>
      <c r="AV57" s="39"/>
      <c r="AW57" s="39"/>
      <c r="AX57" s="39"/>
      <c r="AY57" s="39"/>
      <c r="AZ57" s="39"/>
      <c r="BA57" s="39"/>
      <c r="BB57" s="42"/>
      <c r="BC57" s="41"/>
      <c r="BD57" s="39"/>
      <c r="BE57" s="39"/>
      <c r="BF57" s="39"/>
      <c r="BG57" s="39"/>
      <c r="BH57" s="39"/>
      <c r="BI57" s="39"/>
      <c r="BJ57" s="39"/>
      <c r="BK57" s="42"/>
      <c r="BL57" s="41" t="s">
        <v>150</v>
      </c>
      <c r="BM57" s="42"/>
    </row>
    <row r="58" spans="1:65" ht="23.25" thickBot="1">
      <c r="A58" s="1" t="s">
        <v>341</v>
      </c>
      <c r="B58" s="2" t="s">
        <v>293</v>
      </c>
      <c r="C58" s="14">
        <v>6</v>
      </c>
      <c r="D58" s="1"/>
      <c r="E58" s="17"/>
      <c r="F58" s="68"/>
      <c r="G58" s="15">
        <f t="shared" si="3"/>
        <v>264</v>
      </c>
      <c r="H58" s="1"/>
      <c r="I58" s="39">
        <f>G58-K58</f>
        <v>88</v>
      </c>
      <c r="J58" s="1"/>
      <c r="K58" s="15">
        <f>W58+Y58+AA58</f>
        <v>176</v>
      </c>
      <c r="L58" s="15">
        <v>86</v>
      </c>
      <c r="M58" s="15">
        <v>90</v>
      </c>
      <c r="N58" s="15"/>
      <c r="O58" s="15"/>
      <c r="P58" s="16"/>
      <c r="Q58" s="15"/>
      <c r="R58" s="16"/>
      <c r="S58" s="15"/>
      <c r="T58" s="16"/>
      <c r="U58" s="15"/>
      <c r="V58" s="16"/>
      <c r="W58" s="15"/>
      <c r="X58" s="16">
        <v>144</v>
      </c>
      <c r="Y58" s="15">
        <v>96</v>
      </c>
      <c r="Z58" s="16">
        <v>120</v>
      </c>
      <c r="AA58" s="15">
        <v>80</v>
      </c>
      <c r="AB58" s="16"/>
      <c r="AC58" s="1"/>
      <c r="AD58" s="1"/>
      <c r="AE58" s="15"/>
      <c r="AF58" s="1"/>
      <c r="AG58" s="1"/>
      <c r="AH58" s="1"/>
      <c r="AI58" s="1"/>
      <c r="AJ58" s="17"/>
      <c r="AK58" s="16"/>
      <c r="AL58" s="1"/>
      <c r="AM58" s="1"/>
      <c r="AN58" s="15"/>
      <c r="AO58" s="1"/>
      <c r="AP58" s="1"/>
      <c r="AQ58" s="1"/>
      <c r="AR58" s="1"/>
      <c r="AS58" s="17"/>
      <c r="AT58" s="16"/>
      <c r="AU58" s="1"/>
      <c r="AV58" s="1"/>
      <c r="AW58" s="15"/>
      <c r="AX58" s="1"/>
      <c r="AY58" s="1"/>
      <c r="AZ58" s="1"/>
      <c r="BA58" s="1"/>
      <c r="BB58" s="17"/>
      <c r="BC58" s="16"/>
      <c r="BD58" s="1"/>
      <c r="BE58" s="1"/>
      <c r="BF58" s="15"/>
      <c r="BG58" s="1"/>
      <c r="BH58" s="1"/>
      <c r="BI58" s="1"/>
      <c r="BJ58" s="1"/>
      <c r="BK58" s="17"/>
      <c r="BL58" s="16" t="s">
        <v>42</v>
      </c>
      <c r="BM58" s="17"/>
    </row>
    <row r="59" spans="1:65" ht="11.25">
      <c r="A59" s="15" t="s">
        <v>342</v>
      </c>
      <c r="B59" s="2" t="s">
        <v>53</v>
      </c>
      <c r="C59" s="14"/>
      <c r="D59" s="1"/>
      <c r="E59" s="17">
        <v>6</v>
      </c>
      <c r="F59" s="44"/>
      <c r="G59" s="15"/>
      <c r="H59" s="49"/>
      <c r="I59" s="45" t="s">
        <v>170</v>
      </c>
      <c r="J59" s="15"/>
      <c r="K59" s="15">
        <f>Q59+S59+U59+W59+Y59+AA59</f>
        <v>324</v>
      </c>
      <c r="L59" s="15" t="s">
        <v>171</v>
      </c>
      <c r="M59" s="149">
        <v>9</v>
      </c>
      <c r="N59" s="149"/>
      <c r="O59" s="15"/>
      <c r="P59" s="46" t="s">
        <v>170</v>
      </c>
      <c r="Q59" s="15"/>
      <c r="R59" s="46" t="s">
        <v>170</v>
      </c>
      <c r="S59" s="15"/>
      <c r="T59" s="46" t="s">
        <v>170</v>
      </c>
      <c r="U59" s="15"/>
      <c r="V59" s="46" t="s">
        <v>170</v>
      </c>
      <c r="W59" s="15"/>
      <c r="X59" s="46" t="s">
        <v>170</v>
      </c>
      <c r="Y59" s="15">
        <v>180</v>
      </c>
      <c r="Z59" s="46" t="s">
        <v>170</v>
      </c>
      <c r="AA59" s="15">
        <v>144</v>
      </c>
      <c r="AB59" s="150" t="s">
        <v>170</v>
      </c>
      <c r="AC59" s="150"/>
      <c r="AD59" s="1"/>
      <c r="AE59" s="15"/>
      <c r="AF59" s="45" t="s">
        <v>171</v>
      </c>
      <c r="AG59" s="1"/>
      <c r="AH59" s="151"/>
      <c r="AI59" s="151"/>
      <c r="AJ59" s="151"/>
      <c r="AK59" s="150" t="s">
        <v>170</v>
      </c>
      <c r="AL59" s="150"/>
      <c r="AM59" s="1"/>
      <c r="AN59" s="15"/>
      <c r="AO59" s="45" t="s">
        <v>171</v>
      </c>
      <c r="AP59" s="1"/>
      <c r="AQ59" s="151"/>
      <c r="AR59" s="151"/>
      <c r="AS59" s="151"/>
      <c r="AT59" s="150" t="s">
        <v>170</v>
      </c>
      <c r="AU59" s="150"/>
      <c r="AV59" s="1"/>
      <c r="AW59" s="15"/>
      <c r="AX59" s="45" t="s">
        <v>171</v>
      </c>
      <c r="AY59" s="1"/>
      <c r="AZ59" s="151"/>
      <c r="BA59" s="151"/>
      <c r="BB59" s="151"/>
      <c r="BC59" s="150" t="s">
        <v>170</v>
      </c>
      <c r="BD59" s="150"/>
      <c r="BE59" s="1"/>
      <c r="BF59" s="15"/>
      <c r="BG59" s="45" t="s">
        <v>171</v>
      </c>
      <c r="BH59" s="1"/>
      <c r="BI59" s="151"/>
      <c r="BJ59" s="151"/>
      <c r="BK59" s="151"/>
      <c r="BL59" s="16"/>
      <c r="BM59" s="18"/>
    </row>
    <row r="60" spans="1:65" ht="11.25">
      <c r="A60" s="15" t="s">
        <v>343</v>
      </c>
      <c r="B60" s="2" t="s">
        <v>55</v>
      </c>
      <c r="C60" s="14"/>
      <c r="D60" s="1"/>
      <c r="E60" s="17">
        <v>6</v>
      </c>
      <c r="F60" s="44"/>
      <c r="G60" s="15"/>
      <c r="H60" s="49"/>
      <c r="I60" s="45" t="s">
        <v>170</v>
      </c>
      <c r="J60" s="15"/>
      <c r="K60" s="15">
        <f>Q60+S60+U60+W60+Y60+AA60</f>
        <v>324</v>
      </c>
      <c r="L60" s="15" t="s">
        <v>171</v>
      </c>
      <c r="M60" s="149">
        <v>9</v>
      </c>
      <c r="N60" s="149"/>
      <c r="O60" s="15"/>
      <c r="P60" s="46" t="s">
        <v>170</v>
      </c>
      <c r="Q60" s="15"/>
      <c r="R60" s="46" t="s">
        <v>170</v>
      </c>
      <c r="S60" s="15"/>
      <c r="T60" s="46" t="s">
        <v>170</v>
      </c>
      <c r="U60" s="15"/>
      <c r="V60" s="46" t="s">
        <v>170</v>
      </c>
      <c r="W60" s="15"/>
      <c r="X60" s="46" t="s">
        <v>170</v>
      </c>
      <c r="Y60" s="15"/>
      <c r="Z60" s="46" t="s">
        <v>170</v>
      </c>
      <c r="AA60" s="15">
        <v>324</v>
      </c>
      <c r="AB60" s="150" t="s">
        <v>170</v>
      </c>
      <c r="AC60" s="150"/>
      <c r="AD60" s="1"/>
      <c r="AE60" s="15"/>
      <c r="AF60" s="45" t="s">
        <v>171</v>
      </c>
      <c r="AG60" s="1"/>
      <c r="AH60" s="151"/>
      <c r="AI60" s="151"/>
      <c r="AJ60" s="151"/>
      <c r="AK60" s="150" t="s">
        <v>170</v>
      </c>
      <c r="AL60" s="150"/>
      <c r="AM60" s="1"/>
      <c r="AN60" s="15"/>
      <c r="AO60" s="45" t="s">
        <v>171</v>
      </c>
      <c r="AP60" s="1"/>
      <c r="AQ60" s="151"/>
      <c r="AR60" s="151"/>
      <c r="AS60" s="151"/>
      <c r="AT60" s="150" t="s">
        <v>170</v>
      </c>
      <c r="AU60" s="150"/>
      <c r="AV60" s="1"/>
      <c r="AW60" s="15"/>
      <c r="AX60" s="45" t="s">
        <v>171</v>
      </c>
      <c r="AY60" s="1"/>
      <c r="AZ60" s="151"/>
      <c r="BA60" s="151"/>
      <c r="BB60" s="151"/>
      <c r="BC60" s="150" t="s">
        <v>170</v>
      </c>
      <c r="BD60" s="150"/>
      <c r="BE60" s="1"/>
      <c r="BF60" s="15"/>
      <c r="BG60" s="45" t="s">
        <v>171</v>
      </c>
      <c r="BH60" s="1"/>
      <c r="BI60" s="151"/>
      <c r="BJ60" s="151"/>
      <c r="BK60" s="151"/>
      <c r="BL60" s="16"/>
      <c r="BM60" s="18"/>
    </row>
    <row r="61" spans="1:66" ht="12" thickBot="1">
      <c r="A61" s="15" t="s">
        <v>344</v>
      </c>
      <c r="B61" s="47" t="s">
        <v>172</v>
      </c>
      <c r="C61" s="14">
        <v>6</v>
      </c>
      <c r="D61" s="48"/>
      <c r="E61" s="76"/>
      <c r="F61" s="48"/>
      <c r="G61" s="15">
        <f t="shared" si="3"/>
        <v>0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9"/>
      <c r="BN61" s="4" t="s">
        <v>330</v>
      </c>
    </row>
    <row r="62" spans="1:65" s="63" customFormat="1" ht="23.25" thickBot="1">
      <c r="A62" s="59" t="s">
        <v>345</v>
      </c>
      <c r="B62" s="60" t="s">
        <v>294</v>
      </c>
      <c r="C62" s="61">
        <f>COUNT(C63:C66)</f>
        <v>2</v>
      </c>
      <c r="D62" s="61">
        <f>COUNT(D63:D66)</f>
        <v>0</v>
      </c>
      <c r="E62" s="61">
        <f>COUNT(E63:E66)</f>
        <v>2</v>
      </c>
      <c r="F62" s="75"/>
      <c r="G62" s="15">
        <f t="shared" si="3"/>
        <v>225</v>
      </c>
      <c r="H62" s="59">
        <f aca="true" t="shared" si="19" ref="H62:AA62">SUM(H63:H63)</f>
        <v>0</v>
      </c>
      <c r="I62" s="59">
        <f>G62-K62</f>
        <v>75</v>
      </c>
      <c r="J62" s="59">
        <f t="shared" si="19"/>
        <v>0</v>
      </c>
      <c r="K62" s="59">
        <f t="shared" si="19"/>
        <v>150</v>
      </c>
      <c r="L62" s="59">
        <f t="shared" si="19"/>
        <v>74</v>
      </c>
      <c r="M62" s="59">
        <f t="shared" si="19"/>
        <v>76</v>
      </c>
      <c r="N62" s="59">
        <f t="shared" si="19"/>
        <v>0</v>
      </c>
      <c r="O62" s="59">
        <f t="shared" si="19"/>
        <v>0</v>
      </c>
      <c r="P62" s="59">
        <f t="shared" si="19"/>
        <v>0</v>
      </c>
      <c r="Q62" s="59">
        <f t="shared" si="19"/>
        <v>0</v>
      </c>
      <c r="R62" s="59">
        <f t="shared" si="19"/>
        <v>100</v>
      </c>
      <c r="S62" s="59">
        <f t="shared" si="19"/>
        <v>66</v>
      </c>
      <c r="T62" s="59">
        <f t="shared" si="19"/>
        <v>63</v>
      </c>
      <c r="U62" s="59">
        <f t="shared" si="19"/>
        <v>42</v>
      </c>
      <c r="V62" s="59">
        <f t="shared" si="19"/>
        <v>62</v>
      </c>
      <c r="W62" s="59">
        <f t="shared" si="19"/>
        <v>42</v>
      </c>
      <c r="X62" s="59">
        <f t="shared" si="19"/>
        <v>0</v>
      </c>
      <c r="Y62" s="59">
        <f t="shared" si="19"/>
        <v>0</v>
      </c>
      <c r="Z62" s="59">
        <f t="shared" si="19"/>
        <v>0</v>
      </c>
      <c r="AA62" s="59">
        <f t="shared" si="19"/>
        <v>0</v>
      </c>
      <c r="AB62" s="61"/>
      <c r="AC62" s="59"/>
      <c r="AD62" s="59"/>
      <c r="AE62" s="59"/>
      <c r="AF62" s="59"/>
      <c r="AG62" s="59"/>
      <c r="AH62" s="59"/>
      <c r="AI62" s="59"/>
      <c r="AJ62" s="62"/>
      <c r="AK62" s="61"/>
      <c r="AL62" s="59"/>
      <c r="AM62" s="59"/>
      <c r="AN62" s="59"/>
      <c r="AO62" s="59"/>
      <c r="AP62" s="59"/>
      <c r="AQ62" s="59"/>
      <c r="AR62" s="59"/>
      <c r="AS62" s="62"/>
      <c r="AT62" s="61"/>
      <c r="AU62" s="59"/>
      <c r="AV62" s="59"/>
      <c r="AW62" s="59"/>
      <c r="AX62" s="59"/>
      <c r="AY62" s="59"/>
      <c r="AZ62" s="59"/>
      <c r="BA62" s="59"/>
      <c r="BB62" s="62"/>
      <c r="BC62" s="61"/>
      <c r="BD62" s="59"/>
      <c r="BE62" s="59"/>
      <c r="BF62" s="59"/>
      <c r="BG62" s="59"/>
      <c r="BH62" s="59"/>
      <c r="BI62" s="59"/>
      <c r="BJ62" s="59"/>
      <c r="BK62" s="62"/>
      <c r="BL62" s="61" t="s">
        <v>122</v>
      </c>
      <c r="BM62" s="62"/>
    </row>
    <row r="63" spans="1:65" ht="23.25" thickBot="1">
      <c r="A63" s="1" t="s">
        <v>346</v>
      </c>
      <c r="B63" s="2" t="s">
        <v>295</v>
      </c>
      <c r="C63" s="14">
        <v>4</v>
      </c>
      <c r="D63" s="1"/>
      <c r="E63" s="17"/>
      <c r="F63" s="68"/>
      <c r="G63" s="15">
        <f t="shared" si="3"/>
        <v>225</v>
      </c>
      <c r="H63" s="1"/>
      <c r="I63" s="59">
        <f>G63-K63</f>
        <v>75</v>
      </c>
      <c r="J63" s="1"/>
      <c r="K63" s="15">
        <f>S63+Q63+U63+W63+Y63+AA63</f>
        <v>150</v>
      </c>
      <c r="L63" s="15">
        <v>74</v>
      </c>
      <c r="M63" s="15">
        <v>76</v>
      </c>
      <c r="N63" s="15"/>
      <c r="O63" s="15"/>
      <c r="P63" s="16"/>
      <c r="Q63" s="15"/>
      <c r="R63" s="16">
        <v>100</v>
      </c>
      <c r="S63" s="15">
        <v>66</v>
      </c>
      <c r="T63" s="16">
        <v>63</v>
      </c>
      <c r="U63" s="15">
        <v>42</v>
      </c>
      <c r="V63" s="16">
        <v>62</v>
      </c>
      <c r="W63" s="15">
        <v>42</v>
      </c>
      <c r="X63" s="16"/>
      <c r="Y63" s="15"/>
      <c r="Z63" s="16"/>
      <c r="AA63" s="15"/>
      <c r="AB63" s="16"/>
      <c r="AC63" s="1"/>
      <c r="AD63" s="1"/>
      <c r="AE63" s="15"/>
      <c r="AF63" s="1"/>
      <c r="AG63" s="1"/>
      <c r="AH63" s="1"/>
      <c r="AI63" s="1"/>
      <c r="AJ63" s="17"/>
      <c r="AK63" s="16"/>
      <c r="AL63" s="1"/>
      <c r="AM63" s="1"/>
      <c r="AN63" s="15"/>
      <c r="AO63" s="1"/>
      <c r="AP63" s="1"/>
      <c r="AQ63" s="1"/>
      <c r="AR63" s="1"/>
      <c r="AS63" s="17"/>
      <c r="AT63" s="16"/>
      <c r="AU63" s="1"/>
      <c r="AV63" s="1"/>
      <c r="AW63" s="15"/>
      <c r="AX63" s="1"/>
      <c r="AY63" s="1"/>
      <c r="AZ63" s="1"/>
      <c r="BA63" s="1"/>
      <c r="BB63" s="17"/>
      <c r="BC63" s="16"/>
      <c r="BD63" s="1"/>
      <c r="BE63" s="1"/>
      <c r="BF63" s="15"/>
      <c r="BG63" s="1"/>
      <c r="BH63" s="1"/>
      <c r="BI63" s="1"/>
      <c r="BJ63" s="1"/>
      <c r="BK63" s="17"/>
      <c r="BL63" s="16" t="s">
        <v>31</v>
      </c>
      <c r="BM63" s="17"/>
    </row>
    <row r="64" spans="1:65" ht="11.25">
      <c r="A64" s="15" t="s">
        <v>347</v>
      </c>
      <c r="B64" s="2" t="s">
        <v>53</v>
      </c>
      <c r="C64" s="14"/>
      <c r="D64" s="1"/>
      <c r="E64" s="17">
        <v>4</v>
      </c>
      <c r="F64" s="44"/>
      <c r="G64" s="15"/>
      <c r="H64" s="49"/>
      <c r="I64" s="45" t="s">
        <v>170</v>
      </c>
      <c r="J64" s="15"/>
      <c r="K64" s="15">
        <f>S64+U64+W64</f>
        <v>324</v>
      </c>
      <c r="L64" s="15" t="s">
        <v>171</v>
      </c>
      <c r="M64" s="149">
        <v>9</v>
      </c>
      <c r="N64" s="149"/>
      <c r="O64" s="15"/>
      <c r="P64" s="46" t="s">
        <v>170</v>
      </c>
      <c r="Q64" s="15"/>
      <c r="R64" s="46" t="s">
        <v>170</v>
      </c>
      <c r="S64" s="15">
        <v>36</v>
      </c>
      <c r="T64" s="46" t="s">
        <v>170</v>
      </c>
      <c r="U64" s="15">
        <v>180</v>
      </c>
      <c r="V64" s="46" t="s">
        <v>170</v>
      </c>
      <c r="W64" s="15">
        <v>108</v>
      </c>
      <c r="X64" s="46" t="s">
        <v>170</v>
      </c>
      <c r="Y64" s="15"/>
      <c r="Z64" s="46" t="s">
        <v>170</v>
      </c>
      <c r="AA64" s="15"/>
      <c r="AB64" s="150" t="s">
        <v>170</v>
      </c>
      <c r="AC64" s="150"/>
      <c r="AD64" s="1"/>
      <c r="AE64" s="15"/>
      <c r="AF64" s="45" t="s">
        <v>171</v>
      </c>
      <c r="AG64" s="1"/>
      <c r="AH64" s="151"/>
      <c r="AI64" s="151"/>
      <c r="AJ64" s="151"/>
      <c r="AK64" s="150" t="s">
        <v>170</v>
      </c>
      <c r="AL64" s="150"/>
      <c r="AM64" s="1"/>
      <c r="AN64" s="15"/>
      <c r="AO64" s="45" t="s">
        <v>171</v>
      </c>
      <c r="AP64" s="1"/>
      <c r="AQ64" s="151"/>
      <c r="AR64" s="151"/>
      <c r="AS64" s="151"/>
      <c r="AT64" s="150" t="s">
        <v>170</v>
      </c>
      <c r="AU64" s="150"/>
      <c r="AV64" s="1"/>
      <c r="AW64" s="15"/>
      <c r="AX64" s="45" t="s">
        <v>171</v>
      </c>
      <c r="AY64" s="1"/>
      <c r="AZ64" s="151"/>
      <c r="BA64" s="151"/>
      <c r="BB64" s="151"/>
      <c r="BC64" s="150" t="s">
        <v>170</v>
      </c>
      <c r="BD64" s="150"/>
      <c r="BE64" s="1"/>
      <c r="BF64" s="15"/>
      <c r="BG64" s="45" t="s">
        <v>171</v>
      </c>
      <c r="BH64" s="1"/>
      <c r="BI64" s="151"/>
      <c r="BJ64" s="151"/>
      <c r="BK64" s="151"/>
      <c r="BL64" s="16"/>
      <c r="BM64" s="18"/>
    </row>
    <row r="65" spans="1:65" ht="11.25">
      <c r="A65" s="15" t="s">
        <v>348</v>
      </c>
      <c r="B65" s="2" t="s">
        <v>55</v>
      </c>
      <c r="C65" s="14"/>
      <c r="D65" s="1"/>
      <c r="E65" s="17">
        <v>4</v>
      </c>
      <c r="F65" s="44"/>
      <c r="G65" s="15"/>
      <c r="H65" s="49"/>
      <c r="I65" s="45" t="s">
        <v>170</v>
      </c>
      <c r="J65" s="15"/>
      <c r="K65" s="15">
        <v>360</v>
      </c>
      <c r="L65" s="15" t="s">
        <v>171</v>
      </c>
      <c r="M65" s="149">
        <v>10</v>
      </c>
      <c r="N65" s="149"/>
      <c r="O65" s="15"/>
      <c r="P65" s="46" t="s">
        <v>170</v>
      </c>
      <c r="Q65" s="15"/>
      <c r="R65" s="46" t="s">
        <v>170</v>
      </c>
      <c r="S65" s="15"/>
      <c r="T65" s="46" t="s">
        <v>170</v>
      </c>
      <c r="U65" s="15"/>
      <c r="V65" s="46" t="s">
        <v>170</v>
      </c>
      <c r="W65" s="15">
        <v>360</v>
      </c>
      <c r="X65" s="46" t="s">
        <v>170</v>
      </c>
      <c r="Y65" s="15"/>
      <c r="Z65" s="46" t="s">
        <v>170</v>
      </c>
      <c r="AA65" s="15"/>
      <c r="AB65" s="150" t="s">
        <v>170</v>
      </c>
      <c r="AC65" s="150"/>
      <c r="AD65" s="1"/>
      <c r="AE65" s="15"/>
      <c r="AF65" s="45" t="s">
        <v>171</v>
      </c>
      <c r="AG65" s="1"/>
      <c r="AH65" s="151"/>
      <c r="AI65" s="151"/>
      <c r="AJ65" s="151"/>
      <c r="AK65" s="150" t="s">
        <v>170</v>
      </c>
      <c r="AL65" s="150"/>
      <c r="AM65" s="1"/>
      <c r="AN65" s="15"/>
      <c r="AO65" s="45" t="s">
        <v>171</v>
      </c>
      <c r="AP65" s="1"/>
      <c r="AQ65" s="151"/>
      <c r="AR65" s="151"/>
      <c r="AS65" s="151"/>
      <c r="AT65" s="150" t="s">
        <v>170</v>
      </c>
      <c r="AU65" s="150"/>
      <c r="AV65" s="1"/>
      <c r="AW65" s="15"/>
      <c r="AX65" s="45" t="s">
        <v>171</v>
      </c>
      <c r="AY65" s="1"/>
      <c r="AZ65" s="151"/>
      <c r="BA65" s="151"/>
      <c r="BB65" s="151"/>
      <c r="BC65" s="150" t="s">
        <v>170</v>
      </c>
      <c r="BD65" s="150"/>
      <c r="BE65" s="1"/>
      <c r="BF65" s="15"/>
      <c r="BG65" s="45" t="s">
        <v>171</v>
      </c>
      <c r="BH65" s="1"/>
      <c r="BI65" s="151"/>
      <c r="BJ65" s="151"/>
      <c r="BK65" s="151"/>
      <c r="BL65" s="16"/>
      <c r="BM65" s="18"/>
    </row>
    <row r="66" spans="1:65" ht="12" thickBot="1">
      <c r="A66" s="15" t="s">
        <v>349</v>
      </c>
      <c r="B66" s="47" t="s">
        <v>172</v>
      </c>
      <c r="C66" s="14">
        <v>4</v>
      </c>
      <c r="D66" s="48"/>
      <c r="E66" s="76"/>
      <c r="F66" s="48"/>
      <c r="G66" s="15">
        <f t="shared" si="3"/>
        <v>0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9"/>
    </row>
    <row r="67" spans="1:65" s="189" customFormat="1" ht="12" thickBot="1">
      <c r="A67" s="181" t="s">
        <v>73</v>
      </c>
      <c r="B67" s="182" t="s">
        <v>74</v>
      </c>
      <c r="C67" s="183"/>
      <c r="D67" s="184">
        <v>5</v>
      </c>
      <c r="E67" s="185">
        <v>6</v>
      </c>
      <c r="F67" s="186"/>
      <c r="G67" s="187">
        <f t="shared" si="3"/>
        <v>88</v>
      </c>
      <c r="H67" s="184"/>
      <c r="I67" s="184">
        <f>G67-K67</f>
        <v>44</v>
      </c>
      <c r="J67" s="184"/>
      <c r="K67" s="181">
        <f>Q67+S67+U67+W67+Y67+AA67</f>
        <v>44</v>
      </c>
      <c r="L67" s="181"/>
      <c r="M67" s="181">
        <v>44</v>
      </c>
      <c r="N67" s="181"/>
      <c r="O67" s="181"/>
      <c r="P67" s="188"/>
      <c r="Q67" s="181"/>
      <c r="R67" s="188"/>
      <c r="S67" s="181"/>
      <c r="T67" s="188"/>
      <c r="U67" s="181"/>
      <c r="V67" s="188">
        <v>12</v>
      </c>
      <c r="W67" s="181">
        <v>6</v>
      </c>
      <c r="X67" s="188">
        <v>44</v>
      </c>
      <c r="Y67" s="181">
        <v>22</v>
      </c>
      <c r="Z67" s="188">
        <v>32</v>
      </c>
      <c r="AA67" s="181">
        <v>16</v>
      </c>
      <c r="AB67" s="188"/>
      <c r="AC67" s="184"/>
      <c r="AD67" s="184"/>
      <c r="AE67" s="181"/>
      <c r="AF67" s="184"/>
      <c r="AG67" s="184"/>
      <c r="AH67" s="184"/>
      <c r="AI67" s="184"/>
      <c r="AJ67" s="185"/>
      <c r="AK67" s="188"/>
      <c r="AL67" s="184"/>
      <c r="AM67" s="184"/>
      <c r="AN67" s="181"/>
      <c r="AO67" s="184"/>
      <c r="AP67" s="184"/>
      <c r="AQ67" s="184"/>
      <c r="AR67" s="184"/>
      <c r="AS67" s="185"/>
      <c r="AT67" s="188"/>
      <c r="AU67" s="184"/>
      <c r="AV67" s="184"/>
      <c r="AW67" s="181"/>
      <c r="AX67" s="184"/>
      <c r="AY67" s="184"/>
      <c r="AZ67" s="184"/>
      <c r="BA67" s="184"/>
      <c r="BB67" s="185"/>
      <c r="BC67" s="188"/>
      <c r="BD67" s="184"/>
      <c r="BE67" s="184"/>
      <c r="BF67" s="181"/>
      <c r="BG67" s="184"/>
      <c r="BH67" s="184"/>
      <c r="BI67" s="184"/>
      <c r="BJ67" s="184"/>
      <c r="BK67" s="185"/>
      <c r="BL67" s="188" t="s">
        <v>57</v>
      </c>
      <c r="BM67" s="185"/>
    </row>
    <row r="68" spans="1:65" ht="12" thickBot="1">
      <c r="A68" s="51"/>
      <c r="B68" s="40" t="s">
        <v>173</v>
      </c>
      <c r="C68" s="157"/>
      <c r="D68" s="158"/>
      <c r="E68" s="159"/>
      <c r="F68" s="50"/>
      <c r="G68" s="160" t="s">
        <v>170</v>
      </c>
      <c r="H68" s="161"/>
      <c r="I68" s="162"/>
      <c r="J68" s="50"/>
      <c r="K68" s="50">
        <f>Q68+S68+U68+W68+Y68+AA68</f>
        <v>1332</v>
      </c>
      <c r="L68" s="50" t="s">
        <v>171</v>
      </c>
      <c r="M68" s="163">
        <f>M69+M70</f>
        <v>37</v>
      </c>
      <c r="N68" s="164"/>
      <c r="O68" s="165"/>
      <c r="P68" s="52" t="s">
        <v>170</v>
      </c>
      <c r="Q68" s="50">
        <f>Q69+Q70</f>
        <v>0</v>
      </c>
      <c r="R68" s="52" t="s">
        <v>170</v>
      </c>
      <c r="S68" s="50">
        <f>S69+S70</f>
        <v>36</v>
      </c>
      <c r="T68" s="52" t="s">
        <v>170</v>
      </c>
      <c r="U68" s="50">
        <f>U69+U70</f>
        <v>180</v>
      </c>
      <c r="V68" s="52" t="s">
        <v>170</v>
      </c>
      <c r="W68" s="50">
        <f>W69+W70</f>
        <v>468</v>
      </c>
      <c r="X68" s="52" t="s">
        <v>170</v>
      </c>
      <c r="Y68" s="50">
        <f>Y69+Y70</f>
        <v>180</v>
      </c>
      <c r="Z68" s="52" t="s">
        <v>170</v>
      </c>
      <c r="AA68" s="50">
        <f>AA69+AA70</f>
        <v>468</v>
      </c>
      <c r="AB68" s="166" t="s">
        <v>170</v>
      </c>
      <c r="AC68" s="162"/>
      <c r="AD68" s="50"/>
      <c r="AE68" s="50"/>
      <c r="AF68" s="50" t="s">
        <v>171</v>
      </c>
      <c r="AG68" s="160"/>
      <c r="AH68" s="161"/>
      <c r="AI68" s="161"/>
      <c r="AJ68" s="167"/>
      <c r="AK68" s="166" t="s">
        <v>170</v>
      </c>
      <c r="AL68" s="162"/>
      <c r="AM68" s="50"/>
      <c r="AN68" s="50"/>
      <c r="AO68" s="50" t="s">
        <v>171</v>
      </c>
      <c r="AP68" s="160"/>
      <c r="AQ68" s="161"/>
      <c r="AR68" s="161"/>
      <c r="AS68" s="167"/>
      <c r="AT68" s="166" t="s">
        <v>170</v>
      </c>
      <c r="AU68" s="162"/>
      <c r="AV68" s="50"/>
      <c r="AW68" s="50"/>
      <c r="AX68" s="50" t="s">
        <v>171</v>
      </c>
      <c r="AY68" s="160"/>
      <c r="AZ68" s="161"/>
      <c r="BA68" s="161"/>
      <c r="BB68" s="167"/>
      <c r="BC68" s="166" t="s">
        <v>170</v>
      </c>
      <c r="BD68" s="162"/>
      <c r="BE68" s="50"/>
      <c r="BF68" s="50"/>
      <c r="BG68" s="50" t="s">
        <v>171</v>
      </c>
      <c r="BH68" s="160"/>
      <c r="BI68" s="161"/>
      <c r="BJ68" s="161"/>
      <c r="BK68" s="167"/>
      <c r="BL68" s="6"/>
      <c r="BM68" s="6"/>
    </row>
    <row r="69" spans="1:65" ht="12" thickBot="1">
      <c r="A69" s="51"/>
      <c r="B69" s="40" t="s">
        <v>53</v>
      </c>
      <c r="C69" s="168"/>
      <c r="D69" s="168"/>
      <c r="E69" s="168"/>
      <c r="F69" s="50"/>
      <c r="G69" s="169" t="s">
        <v>170</v>
      </c>
      <c r="H69" s="169"/>
      <c r="I69" s="169"/>
      <c r="J69" s="50"/>
      <c r="K69" s="50">
        <f>Q69+S69+U69+W69+Y69+AA69</f>
        <v>648</v>
      </c>
      <c r="L69" s="50" t="s">
        <v>171</v>
      </c>
      <c r="M69" s="170">
        <f>M64+M59+M54</f>
        <v>18</v>
      </c>
      <c r="N69" s="170"/>
      <c r="O69" s="170"/>
      <c r="P69" s="52" t="s">
        <v>170</v>
      </c>
      <c r="Q69" s="50">
        <f>Q54+Q59+Q64</f>
        <v>0</v>
      </c>
      <c r="R69" s="52" t="s">
        <v>170</v>
      </c>
      <c r="S69" s="50">
        <f>S54+S59+S64</f>
        <v>36</v>
      </c>
      <c r="T69" s="52" t="s">
        <v>170</v>
      </c>
      <c r="U69" s="50">
        <f>U54+U59+U64</f>
        <v>180</v>
      </c>
      <c r="V69" s="52" t="s">
        <v>170</v>
      </c>
      <c r="W69" s="50">
        <f>W54+W59+W64</f>
        <v>108</v>
      </c>
      <c r="X69" s="52" t="s">
        <v>170</v>
      </c>
      <c r="Y69" s="50">
        <f>Y54+Y59+Y64</f>
        <v>180</v>
      </c>
      <c r="Z69" s="52" t="s">
        <v>170</v>
      </c>
      <c r="AA69" s="50">
        <f>AA54+AA59+AA64</f>
        <v>144</v>
      </c>
      <c r="AB69" s="171" t="s">
        <v>170</v>
      </c>
      <c r="AC69" s="171"/>
      <c r="AD69" s="50"/>
      <c r="AE69" s="50"/>
      <c r="AF69" s="50" t="s">
        <v>171</v>
      </c>
      <c r="AG69" s="172"/>
      <c r="AH69" s="172"/>
      <c r="AI69" s="172"/>
      <c r="AJ69" s="172"/>
      <c r="AK69" s="171" t="s">
        <v>170</v>
      </c>
      <c r="AL69" s="171"/>
      <c r="AM69" s="50"/>
      <c r="AN69" s="50"/>
      <c r="AO69" s="50" t="s">
        <v>171</v>
      </c>
      <c r="AP69" s="172"/>
      <c r="AQ69" s="172"/>
      <c r="AR69" s="172"/>
      <c r="AS69" s="172"/>
      <c r="AT69" s="171" t="s">
        <v>170</v>
      </c>
      <c r="AU69" s="171"/>
      <c r="AV69" s="50"/>
      <c r="AW69" s="50"/>
      <c r="AX69" s="50" t="s">
        <v>171</v>
      </c>
      <c r="AY69" s="172"/>
      <c r="AZ69" s="172"/>
      <c r="BA69" s="172"/>
      <c r="BB69" s="172"/>
      <c r="BC69" s="171" t="s">
        <v>170</v>
      </c>
      <c r="BD69" s="171"/>
      <c r="BE69" s="50"/>
      <c r="BF69" s="50"/>
      <c r="BG69" s="50" t="s">
        <v>171</v>
      </c>
      <c r="BH69" s="172"/>
      <c r="BI69" s="172"/>
      <c r="BJ69" s="172"/>
      <c r="BK69" s="172"/>
      <c r="BL69" s="6"/>
      <c r="BM69" s="6"/>
    </row>
    <row r="70" spans="1:65" ht="12" thickBot="1">
      <c r="A70" s="51"/>
      <c r="B70" s="40" t="s">
        <v>55</v>
      </c>
      <c r="C70" s="168"/>
      <c r="D70" s="168"/>
      <c r="E70" s="168"/>
      <c r="F70" s="50"/>
      <c r="G70" s="169" t="s">
        <v>170</v>
      </c>
      <c r="H70" s="169"/>
      <c r="I70" s="169"/>
      <c r="J70" s="50"/>
      <c r="K70" s="50">
        <f>Q70+S70+U70+W70+Y70+AA70</f>
        <v>684</v>
      </c>
      <c r="L70" s="50" t="s">
        <v>171</v>
      </c>
      <c r="M70" s="170">
        <f>M60+M65+M55</f>
        <v>19</v>
      </c>
      <c r="N70" s="170"/>
      <c r="O70" s="170"/>
      <c r="P70" s="52" t="s">
        <v>170</v>
      </c>
      <c r="Q70" s="50">
        <f>Q65+Q60+Q55</f>
        <v>0</v>
      </c>
      <c r="R70" s="52" t="s">
        <v>170</v>
      </c>
      <c r="S70" s="50">
        <f>S65+S60+S55</f>
        <v>0</v>
      </c>
      <c r="T70" s="52" t="s">
        <v>170</v>
      </c>
      <c r="U70" s="50">
        <f>U65+U60+U55</f>
        <v>0</v>
      </c>
      <c r="V70" s="52" t="s">
        <v>170</v>
      </c>
      <c r="W70" s="50">
        <f>W65+W60+W55</f>
        <v>360</v>
      </c>
      <c r="X70" s="52" t="s">
        <v>170</v>
      </c>
      <c r="Y70" s="50">
        <f>Y65+Y60+Y55</f>
        <v>0</v>
      </c>
      <c r="Z70" s="52" t="s">
        <v>170</v>
      </c>
      <c r="AA70" s="50">
        <f>AA65+AA60+AA55</f>
        <v>324</v>
      </c>
      <c r="AB70" s="171" t="s">
        <v>170</v>
      </c>
      <c r="AC70" s="171"/>
      <c r="AD70" s="50"/>
      <c r="AE70" s="50"/>
      <c r="AF70" s="50" t="s">
        <v>171</v>
      </c>
      <c r="AG70" s="172"/>
      <c r="AH70" s="172"/>
      <c r="AI70" s="172"/>
      <c r="AJ70" s="172"/>
      <c r="AK70" s="171" t="s">
        <v>170</v>
      </c>
      <c r="AL70" s="171"/>
      <c r="AM70" s="50"/>
      <c r="AN70" s="50"/>
      <c r="AO70" s="50" t="s">
        <v>171</v>
      </c>
      <c r="AP70" s="172"/>
      <c r="AQ70" s="172"/>
      <c r="AR70" s="172"/>
      <c r="AS70" s="172"/>
      <c r="AT70" s="171" t="s">
        <v>170</v>
      </c>
      <c r="AU70" s="171"/>
      <c r="AV70" s="50"/>
      <c r="AW70" s="50"/>
      <c r="AX70" s="50" t="s">
        <v>171</v>
      </c>
      <c r="AY70" s="172"/>
      <c r="AZ70" s="172"/>
      <c r="BA70" s="172"/>
      <c r="BB70" s="172"/>
      <c r="BC70" s="171" t="s">
        <v>170</v>
      </c>
      <c r="BD70" s="171"/>
      <c r="BE70" s="50"/>
      <c r="BF70" s="50"/>
      <c r="BG70" s="50" t="s">
        <v>171</v>
      </c>
      <c r="BH70" s="172"/>
      <c r="BI70" s="172"/>
      <c r="BJ70" s="172"/>
      <c r="BK70" s="172"/>
      <c r="BL70" s="6"/>
      <c r="BM70" s="6"/>
    </row>
    <row r="71" spans="1:65" ht="12" thickBot="1">
      <c r="A71" s="51"/>
      <c r="B71" s="40" t="s">
        <v>176</v>
      </c>
      <c r="C71" s="168"/>
      <c r="D71" s="168"/>
      <c r="E71" s="168"/>
      <c r="F71" s="168"/>
      <c r="G71" s="168"/>
      <c r="H71" s="168"/>
      <c r="I71" s="168"/>
      <c r="J71" s="168"/>
      <c r="K71" s="168"/>
      <c r="L71" s="50" t="s">
        <v>171</v>
      </c>
      <c r="M71" s="170">
        <v>2</v>
      </c>
      <c r="N71" s="170"/>
      <c r="O71" s="170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50" t="s">
        <v>171</v>
      </c>
      <c r="AG71" s="172"/>
      <c r="AH71" s="172"/>
      <c r="AI71" s="172"/>
      <c r="AJ71" s="172"/>
      <c r="AK71" s="171"/>
      <c r="AL71" s="171"/>
      <c r="AM71" s="171"/>
      <c r="AN71" s="171"/>
      <c r="AO71" s="50" t="s">
        <v>171</v>
      </c>
      <c r="AP71" s="172"/>
      <c r="AQ71" s="172"/>
      <c r="AR71" s="172"/>
      <c r="AS71" s="172"/>
      <c r="AT71" s="171"/>
      <c r="AU71" s="171"/>
      <c r="AV71" s="171"/>
      <c r="AW71" s="171"/>
      <c r="AX71" s="50" t="s">
        <v>171</v>
      </c>
      <c r="AY71" s="172"/>
      <c r="AZ71" s="172"/>
      <c r="BA71" s="172"/>
      <c r="BB71" s="172"/>
      <c r="BC71" s="171"/>
      <c r="BD71" s="171"/>
      <c r="BE71" s="171"/>
      <c r="BF71" s="171"/>
      <c r="BG71" s="50" t="s">
        <v>171</v>
      </c>
      <c r="BH71" s="172"/>
      <c r="BI71" s="172"/>
      <c r="BJ71" s="172"/>
      <c r="BK71" s="172"/>
      <c r="BL71" s="6"/>
      <c r="BM71" s="6"/>
    </row>
    <row r="72" spans="1:65" ht="23.25" thickBot="1">
      <c r="A72" s="15"/>
      <c r="B72" s="19" t="s">
        <v>177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5" t="s">
        <v>171</v>
      </c>
      <c r="M72" s="149">
        <v>2</v>
      </c>
      <c r="N72" s="149"/>
      <c r="O72" s="149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" t="s">
        <v>171</v>
      </c>
      <c r="AG72" s="1"/>
      <c r="AH72" s="174"/>
      <c r="AI72" s="174"/>
      <c r="AJ72" s="174"/>
      <c r="AK72" s="150"/>
      <c r="AL72" s="150"/>
      <c r="AM72" s="150"/>
      <c r="AN72" s="150"/>
      <c r="AO72" s="15" t="s">
        <v>171</v>
      </c>
      <c r="AP72" s="1"/>
      <c r="AQ72" s="174"/>
      <c r="AR72" s="174"/>
      <c r="AS72" s="174"/>
      <c r="AT72" s="150"/>
      <c r="AU72" s="150"/>
      <c r="AV72" s="150"/>
      <c r="AW72" s="150"/>
      <c r="AX72" s="15" t="s">
        <v>171</v>
      </c>
      <c r="AY72" s="1"/>
      <c r="AZ72" s="174"/>
      <c r="BA72" s="174"/>
      <c r="BB72" s="174"/>
      <c r="BC72" s="150"/>
      <c r="BD72" s="150"/>
      <c r="BE72" s="150"/>
      <c r="BF72" s="150"/>
      <c r="BG72" s="15" t="s">
        <v>171</v>
      </c>
      <c r="BH72" s="1"/>
      <c r="BI72" s="174"/>
      <c r="BJ72" s="174"/>
      <c r="BK72" s="174"/>
      <c r="BL72" s="6"/>
      <c r="BM72" s="6"/>
    </row>
    <row r="73" spans="1:65" ht="12" thickBot="1">
      <c r="A73" s="53"/>
      <c r="B73" s="175" t="s">
        <v>301</v>
      </c>
      <c r="C73" s="175"/>
      <c r="D73" s="175"/>
      <c r="E73" s="175"/>
      <c r="F73" s="54"/>
      <c r="G73" s="176"/>
      <c r="H73" s="176"/>
      <c r="I73" s="176"/>
      <c r="J73" s="176"/>
      <c r="K73" s="176"/>
      <c r="L73" s="176"/>
      <c r="M73" s="176"/>
      <c r="N73" s="176"/>
      <c r="O73" s="176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6"/>
      <c r="BM73" s="6"/>
    </row>
    <row r="74" spans="1:65" ht="23.25" thickBot="1">
      <c r="A74" s="39"/>
      <c r="B74" s="40" t="s">
        <v>300</v>
      </c>
      <c r="C74" s="41">
        <f>C10+C38+C67</f>
        <v>14</v>
      </c>
      <c r="D74" s="41">
        <f>D10+D38+1</f>
        <v>7</v>
      </c>
      <c r="E74" s="41">
        <f>E10+E38+1</f>
        <v>21</v>
      </c>
      <c r="F74" s="39"/>
      <c r="G74" s="39">
        <f>G10+G38+G67</f>
        <v>4230</v>
      </c>
      <c r="H74" s="39">
        <f aca="true" t="shared" si="20" ref="H74:AA74">H10+H38+H67</f>
        <v>0</v>
      </c>
      <c r="I74" s="39">
        <f t="shared" si="20"/>
        <v>1386</v>
      </c>
      <c r="J74" s="39">
        <f t="shared" si="20"/>
        <v>0</v>
      </c>
      <c r="K74" s="39">
        <f t="shared" si="20"/>
        <v>2844</v>
      </c>
      <c r="L74" s="39">
        <f t="shared" si="20"/>
        <v>2037</v>
      </c>
      <c r="M74" s="39">
        <f t="shared" si="20"/>
        <v>747</v>
      </c>
      <c r="N74" s="39">
        <f t="shared" si="20"/>
        <v>60</v>
      </c>
      <c r="O74" s="39">
        <f t="shared" si="20"/>
        <v>0</v>
      </c>
      <c r="P74" s="39">
        <f t="shared" si="20"/>
        <v>891</v>
      </c>
      <c r="Q74" s="39">
        <f t="shared" si="20"/>
        <v>600</v>
      </c>
      <c r="R74" s="39">
        <f t="shared" si="20"/>
        <v>1172</v>
      </c>
      <c r="S74" s="39">
        <f t="shared" si="20"/>
        <v>804</v>
      </c>
      <c r="T74" s="39">
        <f t="shared" si="20"/>
        <v>585</v>
      </c>
      <c r="U74" s="39">
        <f t="shared" si="20"/>
        <v>396</v>
      </c>
      <c r="V74" s="39">
        <f t="shared" si="20"/>
        <v>519</v>
      </c>
      <c r="W74" s="39">
        <f t="shared" si="20"/>
        <v>360</v>
      </c>
      <c r="X74" s="39">
        <f t="shared" si="20"/>
        <v>599</v>
      </c>
      <c r="Y74" s="39">
        <f t="shared" si="20"/>
        <v>396</v>
      </c>
      <c r="Z74" s="39">
        <f t="shared" si="20"/>
        <v>434</v>
      </c>
      <c r="AA74" s="39">
        <f t="shared" si="20"/>
        <v>288</v>
      </c>
      <c r="AB74" s="41"/>
      <c r="AC74" s="39"/>
      <c r="AD74" s="39"/>
      <c r="AE74" s="39"/>
      <c r="AF74" s="39"/>
      <c r="AG74" s="39"/>
      <c r="AH74" s="39"/>
      <c r="AI74" s="39"/>
      <c r="AJ74" s="42"/>
      <c r="AK74" s="41"/>
      <c r="AL74" s="39"/>
      <c r="AM74" s="39"/>
      <c r="AN74" s="39"/>
      <c r="AO74" s="39"/>
      <c r="AP74" s="39"/>
      <c r="AQ74" s="39"/>
      <c r="AR74" s="39"/>
      <c r="AS74" s="42"/>
      <c r="AT74" s="41"/>
      <c r="AU74" s="39"/>
      <c r="AV74" s="39"/>
      <c r="AW74" s="39"/>
      <c r="AX74" s="39"/>
      <c r="AY74" s="39"/>
      <c r="AZ74" s="39"/>
      <c r="BA74" s="39"/>
      <c r="BB74" s="42"/>
      <c r="BC74" s="41"/>
      <c r="BD74" s="39"/>
      <c r="BE74" s="39"/>
      <c r="BF74" s="39"/>
      <c r="BG74" s="39"/>
      <c r="BH74" s="39"/>
      <c r="BI74" s="39"/>
      <c r="BJ74" s="39"/>
      <c r="BK74" s="42"/>
      <c r="BL74" s="41" t="s">
        <v>178</v>
      </c>
      <c r="BM74" s="42"/>
    </row>
    <row r="75" spans="1:65" ht="11.25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1.25">
      <c r="A76" s="179"/>
      <c r="B76" s="180" t="s">
        <v>179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78">
        <v>0</v>
      </c>
      <c r="Q76" s="178"/>
      <c r="R76" s="178">
        <v>1</v>
      </c>
      <c r="S76" s="178"/>
      <c r="T76" s="178">
        <v>1</v>
      </c>
      <c r="U76" s="178"/>
      <c r="V76" s="178">
        <v>7</v>
      </c>
      <c r="W76" s="178"/>
      <c r="X76" s="178">
        <v>0</v>
      </c>
      <c r="Y76" s="178"/>
      <c r="Z76" s="178">
        <v>5</v>
      </c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9"/>
      <c r="BM76" s="179"/>
    </row>
    <row r="77" spans="1:65" ht="11.25">
      <c r="A77" s="179"/>
      <c r="B77" s="180" t="s">
        <v>180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78">
        <v>0</v>
      </c>
      <c r="Q77" s="178"/>
      <c r="R77" s="178">
        <v>1</v>
      </c>
      <c r="S77" s="178"/>
      <c r="T77" s="178">
        <v>0</v>
      </c>
      <c r="U77" s="178"/>
      <c r="V77" s="178">
        <v>1</v>
      </c>
      <c r="W77" s="178"/>
      <c r="X77" s="178">
        <v>0</v>
      </c>
      <c r="Y77" s="178"/>
      <c r="Z77" s="178">
        <v>1</v>
      </c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16"/>
      <c r="BM77" s="179"/>
    </row>
    <row r="78" spans="1:65" ht="11.25">
      <c r="A78" s="179"/>
      <c r="B78" s="180" t="s">
        <v>181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78">
        <v>2</v>
      </c>
      <c r="Q78" s="178"/>
      <c r="R78" s="178">
        <v>3</v>
      </c>
      <c r="S78" s="178"/>
      <c r="T78" s="178">
        <v>1</v>
      </c>
      <c r="U78" s="178"/>
      <c r="V78" s="178">
        <v>4</v>
      </c>
      <c r="W78" s="178"/>
      <c r="X78" s="178">
        <v>3</v>
      </c>
      <c r="Y78" s="178"/>
      <c r="Z78" s="178">
        <v>6</v>
      </c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9"/>
      <c r="BM78" s="179"/>
    </row>
  </sheetData>
  <sheetProtection/>
  <mergeCells count="252">
    <mergeCell ref="AT77:BB77"/>
    <mergeCell ref="BC77:BK77"/>
    <mergeCell ref="B78:O78"/>
    <mergeCell ref="P78:Q78"/>
    <mergeCell ref="R78:S78"/>
    <mergeCell ref="T78:U78"/>
    <mergeCell ref="V78:W78"/>
    <mergeCell ref="AK77:AS77"/>
    <mergeCell ref="BL76:BM78"/>
    <mergeCell ref="B77:O77"/>
    <mergeCell ref="P77:Q77"/>
    <mergeCell ref="R77:S77"/>
    <mergeCell ref="T77:U77"/>
    <mergeCell ref="V77:W77"/>
    <mergeCell ref="X77:Y77"/>
    <mergeCell ref="AK78:AS78"/>
    <mergeCell ref="AT78:BB78"/>
    <mergeCell ref="BC78:BK78"/>
    <mergeCell ref="Z76:AA76"/>
    <mergeCell ref="AB76:AJ76"/>
    <mergeCell ref="AK76:AS76"/>
    <mergeCell ref="X78:Y78"/>
    <mergeCell ref="Z78:AA78"/>
    <mergeCell ref="AB78:AJ78"/>
    <mergeCell ref="X76:Y76"/>
    <mergeCell ref="AT76:BB76"/>
    <mergeCell ref="BC76:BK76"/>
    <mergeCell ref="A76:A78"/>
    <mergeCell ref="B76:O76"/>
    <mergeCell ref="P76:Q76"/>
    <mergeCell ref="R76:S76"/>
    <mergeCell ref="T76:U76"/>
    <mergeCell ref="V76:W76"/>
    <mergeCell ref="Z77:AA77"/>
    <mergeCell ref="AB77:AJ77"/>
    <mergeCell ref="X73:Y73"/>
    <mergeCell ref="Z73:AA73"/>
    <mergeCell ref="AB73:AJ73"/>
    <mergeCell ref="AK73:AS73"/>
    <mergeCell ref="AT73:BB73"/>
    <mergeCell ref="BC73:BK73"/>
    <mergeCell ref="B73:E73"/>
    <mergeCell ref="G73:O73"/>
    <mergeCell ref="P73:Q73"/>
    <mergeCell ref="R73:S73"/>
    <mergeCell ref="T73:U73"/>
    <mergeCell ref="V73:W73"/>
    <mergeCell ref="AT72:AW72"/>
    <mergeCell ref="AZ72:BB72"/>
    <mergeCell ref="BC72:BF72"/>
    <mergeCell ref="BI72:BK72"/>
    <mergeCell ref="X72:Y72"/>
    <mergeCell ref="Z72:AA72"/>
    <mergeCell ref="AB72:AE72"/>
    <mergeCell ref="AH72:AJ72"/>
    <mergeCell ref="AK72:AN72"/>
    <mergeCell ref="AQ72:AS72"/>
    <mergeCell ref="AT71:AW71"/>
    <mergeCell ref="AY71:BB71"/>
    <mergeCell ref="BC71:BF71"/>
    <mergeCell ref="BH71:BK71"/>
    <mergeCell ref="C72:K72"/>
    <mergeCell ref="M72:O72"/>
    <mergeCell ref="P72:Q72"/>
    <mergeCell ref="R72:S72"/>
    <mergeCell ref="T72:U72"/>
    <mergeCell ref="V72:W72"/>
    <mergeCell ref="X71:Y71"/>
    <mergeCell ref="Z71:AA71"/>
    <mergeCell ref="AB71:AE71"/>
    <mergeCell ref="AG71:AJ71"/>
    <mergeCell ref="AK71:AN71"/>
    <mergeCell ref="AP71:AS71"/>
    <mergeCell ref="C71:K71"/>
    <mergeCell ref="M71:O71"/>
    <mergeCell ref="P71:Q71"/>
    <mergeCell ref="R71:S71"/>
    <mergeCell ref="T71:U71"/>
    <mergeCell ref="V71:W71"/>
    <mergeCell ref="AK70:AL70"/>
    <mergeCell ref="AP70:AS70"/>
    <mergeCell ref="AT70:AU70"/>
    <mergeCell ref="AY70:BB70"/>
    <mergeCell ref="BC70:BD70"/>
    <mergeCell ref="BH70:BK70"/>
    <mergeCell ref="AP69:AS69"/>
    <mergeCell ref="AT69:AU69"/>
    <mergeCell ref="AY69:BB69"/>
    <mergeCell ref="BC69:BD69"/>
    <mergeCell ref="BH69:BK69"/>
    <mergeCell ref="C70:E70"/>
    <mergeCell ref="G70:I70"/>
    <mergeCell ref="M70:O70"/>
    <mergeCell ref="AB70:AC70"/>
    <mergeCell ref="AG70:AJ70"/>
    <mergeCell ref="AT68:AU68"/>
    <mergeCell ref="AY68:BB68"/>
    <mergeCell ref="BC68:BD68"/>
    <mergeCell ref="BH68:BK68"/>
    <mergeCell ref="C69:E69"/>
    <mergeCell ref="G69:I69"/>
    <mergeCell ref="M69:O69"/>
    <mergeCell ref="AB69:AC69"/>
    <mergeCell ref="AG69:AJ69"/>
    <mergeCell ref="AK69:AL69"/>
    <mergeCell ref="AZ65:BB65"/>
    <mergeCell ref="BC65:BD65"/>
    <mergeCell ref="BI65:BK65"/>
    <mergeCell ref="C68:E68"/>
    <mergeCell ref="G68:I68"/>
    <mergeCell ref="M68:O68"/>
    <mergeCell ref="AB68:AC68"/>
    <mergeCell ref="AG68:AJ68"/>
    <mergeCell ref="AK68:AL68"/>
    <mergeCell ref="AP68:AS68"/>
    <mergeCell ref="M65:N65"/>
    <mergeCell ref="AB65:AC65"/>
    <mergeCell ref="AH65:AJ65"/>
    <mergeCell ref="AK65:AL65"/>
    <mergeCell ref="AQ65:AS65"/>
    <mergeCell ref="AT65:AU65"/>
    <mergeCell ref="BI60:BK60"/>
    <mergeCell ref="M64:N64"/>
    <mergeCell ref="AB64:AC64"/>
    <mergeCell ref="AH64:AJ64"/>
    <mergeCell ref="AK64:AL64"/>
    <mergeCell ref="AQ64:AS64"/>
    <mergeCell ref="AT64:AU64"/>
    <mergeCell ref="AZ64:BB64"/>
    <mergeCell ref="BC64:BD64"/>
    <mergeCell ref="BI64:BK64"/>
    <mergeCell ref="BC59:BD59"/>
    <mergeCell ref="BI59:BK59"/>
    <mergeCell ref="M60:N60"/>
    <mergeCell ref="AB60:AC60"/>
    <mergeCell ref="AH60:AJ60"/>
    <mergeCell ref="AK60:AL60"/>
    <mergeCell ref="AQ60:AS60"/>
    <mergeCell ref="AT60:AU60"/>
    <mergeCell ref="AZ60:BB60"/>
    <mergeCell ref="BC60:BD60"/>
    <mergeCell ref="AZ55:BB55"/>
    <mergeCell ref="BC55:BD55"/>
    <mergeCell ref="BI55:BK55"/>
    <mergeCell ref="M59:N59"/>
    <mergeCell ref="AB59:AC59"/>
    <mergeCell ref="AH59:AJ59"/>
    <mergeCell ref="AK59:AL59"/>
    <mergeCell ref="AQ59:AS59"/>
    <mergeCell ref="AT59:AU59"/>
    <mergeCell ref="AZ59:BB59"/>
    <mergeCell ref="M55:N55"/>
    <mergeCell ref="AB55:AC55"/>
    <mergeCell ref="AH55:AJ55"/>
    <mergeCell ref="AK55:AL55"/>
    <mergeCell ref="AQ55:AS55"/>
    <mergeCell ref="AT55:AU55"/>
    <mergeCell ref="A20:B20"/>
    <mergeCell ref="C37:E37"/>
    <mergeCell ref="D32:D33"/>
    <mergeCell ref="A21:B21"/>
    <mergeCell ref="AT54:AU54"/>
    <mergeCell ref="AZ54:BB54"/>
    <mergeCell ref="BL5:BL6"/>
    <mergeCell ref="BM5:BM6"/>
    <mergeCell ref="M54:N54"/>
    <mergeCell ref="AB54:AC54"/>
    <mergeCell ref="AH54:AJ54"/>
    <mergeCell ref="AK54:AL54"/>
    <mergeCell ref="AQ54:AS54"/>
    <mergeCell ref="BC54:BD54"/>
    <mergeCell ref="BI54:BK54"/>
    <mergeCell ref="AX5:BB5"/>
    <mergeCell ref="BC5:BC6"/>
    <mergeCell ref="BD5:BD6"/>
    <mergeCell ref="BE5:BE6"/>
    <mergeCell ref="BF5:BF6"/>
    <mergeCell ref="BG5:BK5"/>
    <mergeCell ref="AN5:AN6"/>
    <mergeCell ref="AO5:AS5"/>
    <mergeCell ref="AT5:AT6"/>
    <mergeCell ref="AU5:AU6"/>
    <mergeCell ref="AV5:AV6"/>
    <mergeCell ref="AW5:AW6"/>
    <mergeCell ref="AD5:AD6"/>
    <mergeCell ref="AE5:AE6"/>
    <mergeCell ref="AF5:AJ5"/>
    <mergeCell ref="AK5:AK6"/>
    <mergeCell ref="AL5:AL6"/>
    <mergeCell ref="AM5:AM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AB4:AJ4"/>
    <mergeCell ref="AK4:AS4"/>
    <mergeCell ref="AT4:BB4"/>
    <mergeCell ref="BC4:BK4"/>
    <mergeCell ref="L5:L6"/>
    <mergeCell ref="M5:M6"/>
    <mergeCell ref="N5:N6"/>
    <mergeCell ref="O5:O6"/>
    <mergeCell ref="P5:P6"/>
    <mergeCell ref="Q5:Q6"/>
    <mergeCell ref="P4:Q4"/>
    <mergeCell ref="R4:S4"/>
    <mergeCell ref="AB3:AJ3"/>
    <mergeCell ref="AK3:AS3"/>
    <mergeCell ref="AT3:BB3"/>
    <mergeCell ref="BC3:BK3"/>
    <mergeCell ref="T4:U4"/>
    <mergeCell ref="V4:W4"/>
    <mergeCell ref="X4:Y4"/>
    <mergeCell ref="Z4:AA4"/>
    <mergeCell ref="BL1:BM4"/>
    <mergeCell ref="P2:S2"/>
    <mergeCell ref="T2:W2"/>
    <mergeCell ref="X2:AA2"/>
    <mergeCell ref="AB2:AS2"/>
    <mergeCell ref="AT2:BK2"/>
    <mergeCell ref="T3:U3"/>
    <mergeCell ref="V3:W3"/>
    <mergeCell ref="X3:Y3"/>
    <mergeCell ref="Z3:AA3"/>
    <mergeCell ref="P1:BK1"/>
    <mergeCell ref="C3:C6"/>
    <mergeCell ref="D3:D6"/>
    <mergeCell ref="E3:E6"/>
    <mergeCell ref="G3:G6"/>
    <mergeCell ref="I3:I6"/>
    <mergeCell ref="K3:O3"/>
    <mergeCell ref="P3:Q3"/>
    <mergeCell ref="R3:S3"/>
    <mergeCell ref="K4:K6"/>
    <mergeCell ref="A27:B27"/>
    <mergeCell ref="A1:A6"/>
    <mergeCell ref="B1:B6"/>
    <mergeCell ref="C1:E2"/>
    <mergeCell ref="B9:O9"/>
    <mergeCell ref="F1:O2"/>
    <mergeCell ref="L4:O4"/>
    <mergeCell ref="A12:B12"/>
    <mergeCell ref="A18:B18"/>
    <mergeCell ref="A11:B11"/>
  </mergeCells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</dc:creator>
  <cp:keywords/>
  <dc:description/>
  <cp:lastModifiedBy>lora</cp:lastModifiedBy>
  <cp:lastPrinted>2015-06-22T02:00:13Z</cp:lastPrinted>
  <dcterms:created xsi:type="dcterms:W3CDTF">2011-05-05T04:03:53Z</dcterms:created>
  <dcterms:modified xsi:type="dcterms:W3CDTF">2016-02-11T00:59:25Z</dcterms:modified>
  <cp:category/>
  <cp:version/>
  <cp:contentType/>
  <cp:contentStatus/>
</cp:coreProperties>
</file>