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200" windowHeight="8355" tabRatio="750" activeTab="1"/>
  </bookViews>
  <sheets>
    <sheet name="График" sheetId="1" r:id="rId1"/>
    <sheet name="План" sheetId="2" r:id="rId2"/>
    <sheet name="Start" sheetId="3" state="hidden" r:id="rId3"/>
  </sheets>
  <definedNames>
    <definedName name="_xlnm.Print_Titles" localSheetId="1">'План'!$1:$6</definedName>
  </definedNames>
  <calcPr fullCalcOnLoad="1"/>
</workbook>
</file>

<file path=xl/sharedStrings.xml><?xml version="1.0" encoding="utf-8"?>
<sst xmlns="http://schemas.openxmlformats.org/spreadsheetml/2006/main" count="1856" uniqueCount="370">
  <si>
    <t>Базовые дисциплины</t>
  </si>
  <si>
    <t>ОУД.01</t>
  </si>
  <si>
    <t>3</t>
  </si>
  <si>
    <t>1</t>
  </si>
  <si>
    <t>ОУД.02</t>
  </si>
  <si>
    <t>Иностранный язык</t>
  </si>
  <si>
    <t>2</t>
  </si>
  <si>
    <t>ОУД.04</t>
  </si>
  <si>
    <t>История</t>
  </si>
  <si>
    <t>ОУД.05</t>
  </si>
  <si>
    <t>Физическая культура</t>
  </si>
  <si>
    <t>4</t>
  </si>
  <si>
    <t>ОУД.06</t>
  </si>
  <si>
    <t>ОБЖ</t>
  </si>
  <si>
    <t>5</t>
  </si>
  <si>
    <t>ОУД.09</t>
  </si>
  <si>
    <t>Химия</t>
  </si>
  <si>
    <t>6</t>
  </si>
  <si>
    <t>ОУД.10</t>
  </si>
  <si>
    <t>Обществознание (включая экономику и право)</t>
  </si>
  <si>
    <t>7</t>
  </si>
  <si>
    <t>Биология</t>
  </si>
  <si>
    <t>8</t>
  </si>
  <si>
    <t>География</t>
  </si>
  <si>
    <t>9</t>
  </si>
  <si>
    <t>Экология</t>
  </si>
  <si>
    <t>10</t>
  </si>
  <si>
    <t>11</t>
  </si>
  <si>
    <t>Профильные дисциплины</t>
  </si>
  <si>
    <t>12</t>
  </si>
  <si>
    <t>ОУД.03</t>
  </si>
  <si>
    <t>Математика: алгебра и начала математического анализа, геометрия</t>
  </si>
  <si>
    <t>13</t>
  </si>
  <si>
    <t>ОУД.07</t>
  </si>
  <si>
    <t>Информатика</t>
  </si>
  <si>
    <t>14</t>
  </si>
  <si>
    <t>ОУД.08</t>
  </si>
  <si>
    <t>Физика</t>
  </si>
  <si>
    <t>15</t>
  </si>
  <si>
    <t>Выполнение индивидуального проекта</t>
  </si>
  <si>
    <t>16</t>
  </si>
  <si>
    <t>ОГСЭ.04</t>
  </si>
  <si>
    <t>17</t>
  </si>
  <si>
    <t>ОГСЭ.01</t>
  </si>
  <si>
    <t>Основы философии</t>
  </si>
  <si>
    <t>18</t>
  </si>
  <si>
    <t>ОГСЭ.02</t>
  </si>
  <si>
    <t>19</t>
  </si>
  <si>
    <t>ОГСЭ.03</t>
  </si>
  <si>
    <t>20</t>
  </si>
  <si>
    <t>ОГСЭ.05</t>
  </si>
  <si>
    <t>История Иркутской области</t>
  </si>
  <si>
    <t>21</t>
  </si>
  <si>
    <t>ОГСЭ.06</t>
  </si>
  <si>
    <t>Русский язык и культура речи</t>
  </si>
  <si>
    <t>22</t>
  </si>
  <si>
    <t>ЕН.01</t>
  </si>
  <si>
    <t>Математика</t>
  </si>
  <si>
    <t>23</t>
  </si>
  <si>
    <t>ЕН.02</t>
  </si>
  <si>
    <t>24</t>
  </si>
  <si>
    <t>ЕН.03</t>
  </si>
  <si>
    <t>Общепрофессиональные дисциплины</t>
  </si>
  <si>
    <t>25</t>
  </si>
  <si>
    <t>ОП.11</t>
  </si>
  <si>
    <t>Безопасность жизнедеятельности</t>
  </si>
  <si>
    <t>26</t>
  </si>
  <si>
    <t>ОП.01</t>
  </si>
  <si>
    <t>Информационные технологии в профессиональной деятельности</t>
  </si>
  <si>
    <t>27</t>
  </si>
  <si>
    <t>ОП.02</t>
  </si>
  <si>
    <t>Правовое обеспечение профессиональной деятельности</t>
  </si>
  <si>
    <t>28</t>
  </si>
  <si>
    <t>ОП.03</t>
  </si>
  <si>
    <t>Основы экономики организации</t>
  </si>
  <si>
    <t>29</t>
  </si>
  <si>
    <t>ОП.04</t>
  </si>
  <si>
    <t>Менеджмент</t>
  </si>
  <si>
    <t>30</t>
  </si>
  <si>
    <t>ОП.05</t>
  </si>
  <si>
    <t>Охрана труда</t>
  </si>
  <si>
    <t>31</t>
  </si>
  <si>
    <t>ОП.06</t>
  </si>
  <si>
    <t>Инженерная графика</t>
  </si>
  <si>
    <t>32</t>
  </si>
  <si>
    <t>ОП.07</t>
  </si>
  <si>
    <t>Техническая механика</t>
  </si>
  <si>
    <t>33</t>
  </si>
  <si>
    <t>ОП.08</t>
  </si>
  <si>
    <t>Материаловедение</t>
  </si>
  <si>
    <t>34</t>
  </si>
  <si>
    <t>ОП.09</t>
  </si>
  <si>
    <t>Электротехника и электроника</t>
  </si>
  <si>
    <t>35</t>
  </si>
  <si>
    <t>ОП.10</t>
  </si>
  <si>
    <t>Метрология, стандартизация и сертификация</t>
  </si>
  <si>
    <t>36</t>
  </si>
  <si>
    <t>ОП.12</t>
  </si>
  <si>
    <t>Основы предпринимательской деятельности</t>
  </si>
  <si>
    <t>37</t>
  </si>
  <si>
    <t>ОП.13</t>
  </si>
  <si>
    <t>Основы профессионального общения и преуспевания</t>
  </si>
  <si>
    <t>38</t>
  </si>
  <si>
    <t>ОП.14</t>
  </si>
  <si>
    <t>Технология поиска работы</t>
  </si>
  <si>
    <t>39</t>
  </si>
  <si>
    <t>ОП.15</t>
  </si>
  <si>
    <t>40</t>
  </si>
  <si>
    <t>Промышленная безопасность</t>
  </si>
  <si>
    <t>ПМ</t>
  </si>
  <si>
    <t>Профессиональные модули</t>
  </si>
  <si>
    <t>Подготовка и осуществление технологических процессов изготовления сварных конструкций</t>
  </si>
  <si>
    <t>41</t>
  </si>
  <si>
    <t>МДК.01.01</t>
  </si>
  <si>
    <t>Технология сварочных работ</t>
  </si>
  <si>
    <t>42</t>
  </si>
  <si>
    <t>МДК.01.02</t>
  </si>
  <si>
    <t>Основное оборудование для производства сварных конструкций</t>
  </si>
  <si>
    <t>43</t>
  </si>
  <si>
    <t>МДК.01.03</t>
  </si>
  <si>
    <t>Изготовление трубопроводов</t>
  </si>
  <si>
    <t>44</t>
  </si>
  <si>
    <t>Учебная практика</t>
  </si>
  <si>
    <t>45</t>
  </si>
  <si>
    <t>Производственная практика</t>
  </si>
  <si>
    <t>Разработка технологических процессов и проектирование изделий</t>
  </si>
  <si>
    <t>46</t>
  </si>
  <si>
    <t>МДК.02.01</t>
  </si>
  <si>
    <t>Основы расчёта и проектирования сварных конструкций;</t>
  </si>
  <si>
    <t>47</t>
  </si>
  <si>
    <t>МДК.02.02</t>
  </si>
  <si>
    <t>Основы проектирования технологических процессов</t>
  </si>
  <si>
    <t>48</t>
  </si>
  <si>
    <t>49</t>
  </si>
  <si>
    <t>Контроль качества сварочных работ</t>
  </si>
  <si>
    <t>50</t>
  </si>
  <si>
    <t>МДК.3.01</t>
  </si>
  <si>
    <t>Формы и методы контроля качества металлов и сварных конструкций</t>
  </si>
  <si>
    <t>51</t>
  </si>
  <si>
    <t>52</t>
  </si>
  <si>
    <t>Организация и планирование сварочного производства</t>
  </si>
  <si>
    <t>МДК.04.01</t>
  </si>
  <si>
    <t>Основы организации и планирования производственных работ на сварочном участке</t>
  </si>
  <si>
    <t>МДК.05.01</t>
  </si>
  <si>
    <t>Оборудование и технология сварки и резки металлов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</si>
  <si>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</si>
  <si>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</si>
  <si>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</si>
  <si>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</si>
  <si>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</si>
  <si>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</si>
  <si>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</si>
  <si>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</si>
  <si>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</si>
  <si>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</si>
  <si>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</si>
  <si>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</si>
  <si>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</si>
  <si>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</si>
  <si>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</si>
  <si>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</si>
  <si>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</si>
  <si>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</si>
  <si>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</si>
  <si>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</si>
  <si>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</si>
  <si>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</si>
  <si>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</si>
  <si>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</si>
  <si>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</si>
  <si>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</si>
  <si>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</si>
  <si>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</si>
  <si>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</si>
  <si>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</si>
  <si>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</si>
  <si>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</si>
  <si>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</si>
  <si>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</si>
  <si>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</si>
  <si>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</si>
  <si>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</si>
  <si>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</si>
  <si>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</si>
  <si>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</si>
  <si>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</si>
  <si>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</si>
  <si>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</si>
  <si>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</si>
  <si>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</si>
  <si>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</si>
  <si>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</si>
  <si>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</si>
  <si>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</si>
  <si>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</si>
  <si>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>12  нед</t>
  </si>
  <si>
    <t>7  нед</t>
  </si>
  <si>
    <t>14  нед</t>
  </si>
  <si>
    <t>19  нед</t>
  </si>
  <si>
    <t>14 2/3 нед</t>
  </si>
  <si>
    <t>8 1/3 нед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</si>
  <si>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</si>
  <si>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</si>
  <si>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</si>
  <si>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</si>
  <si>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</si>
  <si>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</si>
  <si>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</si>
  <si>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</si>
  <si>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</si>
  <si>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Итого час/нед (с учетом консультаций в период обучения по циклам)</t>
  </si>
  <si>
    <t>П</t>
  </si>
  <si>
    <t>час</t>
  </si>
  <si>
    <t>нед</t>
  </si>
  <si>
    <t>Экзамен квалификационный</t>
  </si>
  <si>
    <t xml:space="preserve">Учебная и производственная (по профилю специальности) практики </t>
  </si>
  <si>
    <t>Производственная (по профилю специальности) практика</t>
  </si>
  <si>
    <t>ПДП</t>
  </si>
  <si>
    <t>Преддипломная практика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</si>
  <si>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</si>
  <si>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</si>
  <si>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</si>
  <si>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</si>
  <si>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</si>
  <si>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</si>
  <si>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</si>
  <si>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</si>
  <si>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</si>
  <si>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</si>
  <si>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</si>
  <si>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</si>
  <si>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</si>
  <si>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</si>
  <si>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</si>
  <si>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</si>
  <si>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</si>
  <si>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</si>
  <si>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</si>
  <si>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</si>
  <si>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</si>
  <si>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</si>
  <si>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</si>
  <si>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</si>
  <si>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</si>
  <si>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</si>
  <si>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</si>
  <si>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</si>
  <si>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</si>
  <si>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</si>
  <si>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</si>
  <si>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</si>
  <si>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</si>
  <si>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</si>
  <si>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</si>
  <si>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</si>
  <si>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</si>
  <si>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</si>
  <si>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</si>
  <si>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</si>
  <si>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</si>
  <si>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</si>
  <si>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</si>
  <si>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</si>
  <si>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</si>
  <si>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</si>
  <si>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</si>
  <si>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</si>
  <si>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</si>
  <si>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</si>
  <si>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</si>
  <si>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</si>
  <si>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</si>
  <si>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</si>
  <si>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</si>
  <si>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</si>
  <si>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</si>
  <si>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</si>
  <si>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</si>
  <si>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</si>
  <si>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</si>
  <si>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</si>
  <si>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</si>
  <si>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</si>
  <si>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</si>
  <si>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</si>
  <si>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</si>
  <si>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Т</t>
  </si>
  <si>
    <t>У</t>
  </si>
  <si>
    <t>С</t>
  </si>
  <si>
    <t>И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</si>
  <si>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</si>
  <si>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</si>
  <si>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</si>
  <si>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</si>
  <si>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</si>
  <si>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</si>
  <si>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</si>
  <si>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</si>
  <si>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</si>
  <si>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</si>
  <si>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</si>
  <si>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</si>
  <si>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</si>
  <si>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</si>
  <si>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</si>
  <si>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</si>
  <si>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</si>
  <si>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</si>
  <si>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</si>
  <si>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</si>
  <si>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</si>
  <si>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</si>
  <si>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</si>
  <si>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</si>
  <si>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</si>
  <si>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</si>
  <si>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1/3</t>
  </si>
  <si>
    <t>2/3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</si>
  <si>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</si>
  <si>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</si>
  <si>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</si>
  <si>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</si>
  <si>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</si>
  <si>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 xml:space="preserve">КОНСУЛЬТАЦИИ </t>
  </si>
  <si>
    <t>Основы исследовательской деятельности</t>
  </si>
  <si>
    <t>Основы проектной деятельности</t>
  </si>
  <si>
    <t>ОУД</t>
  </si>
  <si>
    <t>ОБЩЕОБРАЗОВАТЕЛЬНЫЙ ЦИКЛ</t>
  </si>
  <si>
    <t>Общие дисциплины</t>
  </si>
  <si>
    <t>По выбору из обязательных предметных областей</t>
  </si>
  <si>
    <t>УД.00</t>
  </si>
  <si>
    <t>Дополнительные дисциплины (по выбору обучающегося)</t>
  </si>
  <si>
    <t>УД.01</t>
  </si>
  <si>
    <t>Защита после окончания изучения учебной дисциплины</t>
  </si>
  <si>
    <t>Обязательная часть учебных циклов ППССЗ</t>
  </si>
  <si>
    <t>Математический и общий естественнонаучный учебный цикл</t>
  </si>
  <si>
    <t>Общий гуманитарный и социально-экономический учебный цикл</t>
  </si>
  <si>
    <t>Профессиональный учебный цикл</t>
  </si>
  <si>
    <t>4 часа на одного обучающегося в год</t>
  </si>
  <si>
    <t>ПМ.01</t>
  </si>
  <si>
    <t>ПМ.02</t>
  </si>
  <si>
    <t>ПМ.03</t>
  </si>
  <si>
    <t>ПМ.04</t>
  </si>
  <si>
    <t>ПМ.05</t>
  </si>
  <si>
    <t>ПМ.05.ЭК</t>
  </si>
  <si>
    <t>ПП.05.01</t>
  </si>
  <si>
    <t>УП.05.01</t>
  </si>
  <si>
    <t>ПМ.04.ЭК</t>
  </si>
  <si>
    <t>ПП.04.01</t>
  </si>
  <si>
    <t>УП.04.01</t>
  </si>
  <si>
    <t>ПМ.03.ЭК</t>
  </si>
  <si>
    <t>УП.03.02</t>
  </si>
  <si>
    <t>УП.03.01</t>
  </si>
  <si>
    <t>ПМ.02.ЭК</t>
  </si>
  <si>
    <t>ПП.02.01</t>
  </si>
  <si>
    <t>УП.02.01</t>
  </si>
  <si>
    <t>ПМ.01.ЭК</t>
  </si>
  <si>
    <t>ПП.01.01</t>
  </si>
  <si>
    <t>УП.01.01</t>
  </si>
  <si>
    <t>Литература</t>
  </si>
  <si>
    <t xml:space="preserve">Русский язык </t>
  </si>
  <si>
    <t>ОУД.11</t>
  </si>
  <si>
    <t>ОУД.12</t>
  </si>
  <si>
    <t>ОУД.13</t>
  </si>
  <si>
    <t>ОУД.14</t>
  </si>
  <si>
    <t>Выполнение работ по профессии "Сварщик"</t>
  </si>
  <si>
    <t>П.00</t>
  </si>
  <si>
    <t>ОП.00</t>
  </si>
  <si>
    <t>ЕН.00</t>
  </si>
  <si>
    <t>ОГСЭ.00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</si>
</sst>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,###"/>
  </numFmts>
  <fonts count="43">
    <font>
      <sz val="8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>
      <alignment/>
      <protection/>
    </xf>
    <xf numFmtId="0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10" xfId="54" applyNumberFormat="1" applyFont="1" applyFill="1" applyBorder="1" applyAlignment="1" applyProtection="1">
      <alignment horizontal="left" vertical="center" textRotation="90"/>
      <protection locked="0"/>
    </xf>
    <xf numFmtId="0" fontId="2" fillId="0" borderId="10" xfId="54" applyNumberFormat="1" applyFont="1" applyFill="1" applyBorder="1" applyAlignment="1" applyProtection="1">
      <alignment horizontal="left" vertical="center"/>
      <protection locked="0"/>
    </xf>
    <xf numFmtId="0" fontId="4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top" wrapText="1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left" vertical="center"/>
      <protection locked="0"/>
    </xf>
    <xf numFmtId="0" fontId="2" fillId="0" borderId="11" xfId="54" applyNumberFormat="1" applyFont="1" applyFill="1" applyBorder="1" applyAlignment="1" applyProtection="1">
      <alignment horizontal="center" vertical="center"/>
      <protection locked="0"/>
    </xf>
    <xf numFmtId="0" fontId="2" fillId="0" borderId="12" xfId="54" applyNumberFormat="1" applyFont="1" applyFill="1" applyBorder="1" applyAlignment="1" applyProtection="1">
      <alignment horizontal="center" vertical="center"/>
      <protection locked="0"/>
    </xf>
    <xf numFmtId="0" fontId="2" fillId="0" borderId="13" xfId="54" applyNumberFormat="1" applyFont="1" applyFill="1" applyBorder="1" applyAlignment="1">
      <alignment horizontal="center" vertical="center"/>
      <protection/>
    </xf>
    <xf numFmtId="0" fontId="2" fillId="0" borderId="14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NumberFormat="1" applyFont="1" applyFill="1" applyBorder="1" applyAlignment="1" applyProtection="1">
      <alignment horizontal="center" vertical="center"/>
      <protection locked="0"/>
    </xf>
    <xf numFmtId="0" fontId="4" fillId="0" borderId="12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Fill="1">
      <alignment/>
      <protection/>
    </xf>
    <xf numFmtId="0" fontId="4" fillId="0" borderId="12" xfId="54" applyNumberFormat="1" applyFont="1" applyFill="1" applyBorder="1" applyAlignment="1">
      <alignment horizontal="left" vertical="center" wrapText="1"/>
      <protection/>
    </xf>
    <xf numFmtId="0" fontId="4" fillId="0" borderId="15" xfId="54" applyNumberFormat="1" applyFont="1" applyFill="1" applyBorder="1" applyAlignment="1" applyProtection="1">
      <alignment horizontal="center" vertical="center"/>
      <protection locked="0"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textRotation="90" wrapText="1"/>
      <protection locked="0"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16" xfId="54" applyNumberFormat="1" applyFont="1" applyFill="1" applyBorder="1" applyAlignment="1">
      <alignment horizontal="center" vertical="center"/>
      <protection/>
    </xf>
    <xf numFmtId="0" fontId="2" fillId="0" borderId="15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>
      <alignment horizontal="center" vertical="center"/>
      <protection/>
    </xf>
    <xf numFmtId="0" fontId="2" fillId="0" borderId="17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center" vertical="center"/>
      <protection locked="0"/>
    </xf>
    <xf numFmtId="0" fontId="2" fillId="0" borderId="19" xfId="54" applyNumberFormat="1" applyFont="1" applyFill="1" applyBorder="1" applyAlignment="1" applyProtection="1">
      <alignment horizontal="center" vertical="center"/>
      <protection locked="0"/>
    </xf>
    <xf numFmtId="0" fontId="2" fillId="0" borderId="19" xfId="54" applyNumberFormat="1" applyFont="1" applyFill="1" applyBorder="1" applyAlignment="1">
      <alignment horizontal="center" vertical="center"/>
      <protection/>
    </xf>
    <xf numFmtId="0" fontId="2" fillId="0" borderId="20" xfId="54" applyNumberFormat="1" applyFont="1" applyFill="1" applyBorder="1" applyAlignment="1">
      <alignment horizontal="center" vertical="center"/>
      <protection/>
    </xf>
    <xf numFmtId="0" fontId="2" fillId="0" borderId="21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22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23" xfId="54" applyNumberFormat="1" applyFont="1" applyFill="1" applyBorder="1" applyAlignment="1">
      <alignment horizontal="center" vertical="center" wrapText="1"/>
      <protection/>
    </xf>
    <xf numFmtId="0" fontId="2" fillId="0" borderId="22" xfId="54" applyNumberFormat="1" applyFont="1" applyFill="1" applyBorder="1" applyAlignment="1">
      <alignment horizontal="center" vertical="center"/>
      <protection/>
    </xf>
    <xf numFmtId="0" fontId="2" fillId="0" borderId="11" xfId="54" applyNumberFormat="1" applyFont="1" applyFill="1" applyBorder="1" applyAlignment="1">
      <alignment horizontal="center" vertical="center"/>
      <protection/>
    </xf>
    <xf numFmtId="0" fontId="2" fillId="0" borderId="12" xfId="54" applyNumberFormat="1" applyFont="1" applyFill="1" applyBorder="1" applyAlignment="1">
      <alignment horizontal="center" vertical="center"/>
      <protection/>
    </xf>
    <xf numFmtId="0" fontId="2" fillId="0" borderId="24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0" xfId="54" applyFont="1" applyFill="1" applyAlignment="1">
      <alignment wrapText="1"/>
      <protection/>
    </xf>
    <xf numFmtId="0" fontId="2" fillId="0" borderId="25" xfId="54" applyNumberFormat="1" applyFont="1" applyFill="1" applyBorder="1" applyAlignment="1" applyProtection="1">
      <alignment horizontal="center" vertical="center"/>
      <protection locked="0"/>
    </xf>
    <xf numFmtId="0" fontId="2" fillId="0" borderId="25" xfId="54" applyNumberFormat="1" applyFont="1" applyFill="1" applyBorder="1" applyAlignment="1">
      <alignment horizontal="center" vertical="center"/>
      <protection/>
    </xf>
    <xf numFmtId="0" fontId="2" fillId="0" borderId="26" xfId="54" applyNumberFormat="1" applyFont="1" applyFill="1" applyBorder="1" applyAlignment="1">
      <alignment horizontal="center" vertical="center"/>
      <protection/>
    </xf>
    <xf numFmtId="0" fontId="2" fillId="0" borderId="27" xfId="54" applyNumberFormat="1" applyFont="1" applyFill="1" applyBorder="1" applyAlignment="1" applyProtection="1">
      <alignment horizontal="center" vertical="center"/>
      <protection locked="0"/>
    </xf>
    <xf numFmtId="0" fontId="2" fillId="0" borderId="27" xfId="54" applyNumberFormat="1" applyFont="1" applyFill="1" applyBorder="1" applyAlignment="1">
      <alignment horizontal="center" vertical="center"/>
      <protection/>
    </xf>
    <xf numFmtId="0" fontId="2" fillId="0" borderId="28" xfId="54" applyNumberFormat="1" applyFont="1" applyFill="1" applyBorder="1" applyAlignment="1">
      <alignment horizontal="center" vertical="center"/>
      <protection/>
    </xf>
    <xf numFmtId="0" fontId="4" fillId="0" borderId="29" xfId="54" applyNumberFormat="1" applyFont="1" applyFill="1" applyBorder="1" applyAlignment="1" applyProtection="1">
      <alignment horizontal="center" vertical="center"/>
      <protection locked="0"/>
    </xf>
    <xf numFmtId="0" fontId="2" fillId="0" borderId="29" xfId="54" applyNumberFormat="1" applyFont="1" applyFill="1" applyBorder="1" applyAlignment="1" applyProtection="1">
      <alignment horizontal="center" vertical="center"/>
      <protection locked="0"/>
    </xf>
    <xf numFmtId="0" fontId="2" fillId="0" borderId="29" xfId="54" applyNumberFormat="1" applyFont="1" applyFill="1" applyBorder="1" applyAlignment="1">
      <alignment horizontal="center" vertical="center"/>
      <protection/>
    </xf>
    <xf numFmtId="0" fontId="4" fillId="0" borderId="29" xfId="54" applyNumberFormat="1" applyFont="1" applyFill="1" applyBorder="1" applyAlignment="1">
      <alignment horizontal="left" vertical="center" wrapText="1"/>
      <protection/>
    </xf>
    <xf numFmtId="0" fontId="4" fillId="0" borderId="30" xfId="54" applyNumberFormat="1" applyFont="1" applyFill="1" applyBorder="1" applyAlignment="1" applyProtection="1">
      <alignment horizontal="center" vertical="center"/>
      <protection locked="0"/>
    </xf>
    <xf numFmtId="0" fontId="4" fillId="0" borderId="31" xfId="54" applyNumberFormat="1" applyFont="1" applyFill="1" applyBorder="1" applyAlignment="1" applyProtection="1">
      <alignment horizontal="center" vertical="center"/>
      <protection locked="0"/>
    </xf>
    <xf numFmtId="0" fontId="4" fillId="0" borderId="11" xfId="54" applyNumberFormat="1" applyFont="1" applyFill="1" applyBorder="1" applyAlignment="1">
      <alignment horizontal="center" vertical="center"/>
      <protection/>
    </xf>
    <xf numFmtId="0" fontId="4" fillId="0" borderId="12" xfId="54" applyNumberFormat="1" applyFont="1" applyFill="1" applyBorder="1" applyAlignment="1">
      <alignment horizontal="center" vertical="center"/>
      <protection/>
    </xf>
    <xf numFmtId="0" fontId="4" fillId="0" borderId="24" xfId="54" applyNumberFormat="1" applyFont="1" applyFill="1" applyBorder="1" applyAlignment="1">
      <alignment horizontal="center" vertical="center" wrapText="1"/>
      <protection/>
    </xf>
    <xf numFmtId="0" fontId="4" fillId="0" borderId="15" xfId="54" applyNumberFormat="1" applyFont="1" applyFill="1" applyBorder="1" applyAlignment="1">
      <alignment vertical="center" wrapText="1"/>
      <protection/>
    </xf>
    <xf numFmtId="0" fontId="2" fillId="0" borderId="32" xfId="54" applyNumberFormat="1" applyFont="1" applyFill="1" applyBorder="1" applyAlignment="1">
      <alignment vertical="center" wrapText="1"/>
      <protection/>
    </xf>
    <xf numFmtId="0" fontId="2" fillId="0" borderId="18" xfId="54" applyNumberFormat="1" applyFont="1" applyFill="1" applyBorder="1" applyAlignment="1">
      <alignment vertical="center" wrapText="1"/>
      <protection/>
    </xf>
    <xf numFmtId="0" fontId="4" fillId="0" borderId="30" xfId="54" applyNumberFormat="1" applyFont="1" applyFill="1" applyBorder="1" applyAlignment="1">
      <alignment horizontal="left" vertical="center" wrapText="1"/>
      <protection/>
    </xf>
    <xf numFmtId="0" fontId="2" fillId="0" borderId="33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34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54" applyNumberFormat="1" applyFont="1" applyFill="1" applyBorder="1" applyAlignment="1" applyProtection="1">
      <alignment horizontal="center" vertical="center"/>
      <protection locked="0"/>
    </xf>
    <xf numFmtId="0" fontId="2" fillId="0" borderId="35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54" applyNumberFormat="1" applyFont="1" applyFill="1" applyBorder="1" applyAlignment="1" applyProtection="1">
      <alignment vertical="center" wrapText="1"/>
      <protection locked="0"/>
    </xf>
    <xf numFmtId="0" fontId="4" fillId="0" borderId="33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54" applyNumberFormat="1" applyFont="1" applyFill="1" applyBorder="1" applyAlignment="1">
      <alignment horizontal="left" vertical="center" wrapText="1"/>
      <protection/>
    </xf>
    <xf numFmtId="0" fontId="2" fillId="0" borderId="33" xfId="54" applyNumberFormat="1" applyFont="1" applyFill="1" applyBorder="1" applyAlignment="1">
      <alignment horizontal="left" vertical="center" wrapText="1"/>
      <protection/>
    </xf>
    <xf numFmtId="0" fontId="2" fillId="0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3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30" xfId="54" applyNumberFormat="1" applyFont="1" applyFill="1" applyBorder="1" applyAlignment="1">
      <alignment horizontal="left" vertical="center" wrapText="1"/>
      <protection/>
    </xf>
    <xf numFmtId="0" fontId="4" fillId="0" borderId="37" xfId="54" applyNumberFormat="1" applyFont="1" applyFill="1" applyBorder="1" applyAlignment="1" applyProtection="1">
      <alignment horizontal="center" vertical="center"/>
      <protection locked="0"/>
    </xf>
    <xf numFmtId="0" fontId="2" fillId="0" borderId="31" xfId="54" applyNumberFormat="1" applyFont="1" applyFill="1" applyBorder="1" applyAlignment="1" applyProtection="1">
      <alignment horizontal="center" vertical="center"/>
      <protection locked="0"/>
    </xf>
    <xf numFmtId="0" fontId="2" fillId="0" borderId="38" xfId="54" applyNumberFormat="1" applyFont="1" applyFill="1" applyBorder="1" applyAlignment="1" applyProtection="1">
      <alignment horizontal="center" vertical="center"/>
      <protection locked="0"/>
    </xf>
    <xf numFmtId="0" fontId="2" fillId="0" borderId="39" xfId="54" applyNumberFormat="1" applyFont="1" applyFill="1" applyBorder="1" applyAlignment="1" applyProtection="1">
      <alignment horizontal="center" vertical="center"/>
      <protection locked="0"/>
    </xf>
    <xf numFmtId="0" fontId="2" fillId="0" borderId="40" xfId="54" applyNumberFormat="1" applyFont="1" applyFill="1" applyBorder="1" applyAlignment="1" applyProtection="1">
      <alignment horizontal="center" vertical="center"/>
      <protection locked="0"/>
    </xf>
    <xf numFmtId="0" fontId="2" fillId="0" borderId="41" xfId="54" applyNumberFormat="1" applyFont="1" applyFill="1" applyBorder="1" applyAlignment="1" applyProtection="1">
      <alignment horizontal="center" vertical="center"/>
      <protection locked="0"/>
    </xf>
    <xf numFmtId="0" fontId="4" fillId="0" borderId="38" xfId="54" applyNumberFormat="1" applyFont="1" applyFill="1" applyBorder="1" applyAlignment="1" applyProtection="1">
      <alignment horizontal="center" vertical="center"/>
      <protection locked="0"/>
    </xf>
    <xf numFmtId="0" fontId="2" fillId="0" borderId="37" xfId="54" applyNumberFormat="1" applyFont="1" applyFill="1" applyBorder="1" applyAlignment="1" applyProtection="1">
      <alignment horizontal="center" vertical="center"/>
      <protection locked="0"/>
    </xf>
    <xf numFmtId="0" fontId="2" fillId="0" borderId="37" xfId="54" applyNumberFormat="1" applyFont="1" applyFill="1" applyBorder="1" applyAlignment="1">
      <alignment horizontal="center" vertical="center"/>
      <protection/>
    </xf>
    <xf numFmtId="0" fontId="4" fillId="0" borderId="37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0" fontId="2" fillId="0" borderId="42" xfId="54" applyNumberFormat="1" applyFont="1" applyFill="1" applyBorder="1" applyAlignment="1">
      <alignment horizontal="center" vertical="center"/>
      <protection/>
    </xf>
    <xf numFmtId="0" fontId="4" fillId="0" borderId="15" xfId="54" applyNumberFormat="1" applyFont="1" applyFill="1" applyBorder="1" applyAlignment="1">
      <alignment horizontal="center" vertical="center"/>
      <protection/>
    </xf>
    <xf numFmtId="0" fontId="2" fillId="0" borderId="43" xfId="54" applyNumberFormat="1" applyFont="1" applyFill="1" applyBorder="1" applyAlignment="1" applyProtection="1">
      <alignment horizontal="center" vertical="center"/>
      <protection locked="0"/>
    </xf>
    <xf numFmtId="0" fontId="2" fillId="0" borderId="44" xfId="54" applyNumberFormat="1" applyFont="1" applyFill="1" applyBorder="1" applyAlignment="1" applyProtection="1">
      <alignment horizontal="center" vertical="center"/>
      <protection locked="0"/>
    </xf>
    <xf numFmtId="0" fontId="2" fillId="0" borderId="45" xfId="54" applyNumberFormat="1" applyFont="1" applyFill="1" applyBorder="1" applyAlignment="1" applyProtection="1">
      <alignment horizontal="center" vertical="center"/>
      <protection locked="0"/>
    </xf>
    <xf numFmtId="0" fontId="2" fillId="0" borderId="46" xfId="54" applyNumberFormat="1" applyFont="1" applyFill="1" applyBorder="1" applyAlignment="1" applyProtection="1">
      <alignment horizontal="center" vertical="center"/>
      <protection locked="0"/>
    </xf>
    <xf numFmtId="0" fontId="2" fillId="0" borderId="47" xfId="54" applyNumberFormat="1" applyFont="1" applyFill="1" applyBorder="1" applyAlignment="1" applyProtection="1">
      <alignment horizontal="center" vertical="center"/>
      <protection locked="0"/>
    </xf>
    <xf numFmtId="0" fontId="2" fillId="0" borderId="48" xfId="54" applyNumberFormat="1" applyFont="1" applyFill="1" applyBorder="1" applyAlignment="1" applyProtection="1">
      <alignment horizontal="center" vertical="center"/>
      <protection locked="0"/>
    </xf>
    <xf numFmtId="0" fontId="2" fillId="0" borderId="43" xfId="54" applyNumberFormat="1" applyFont="1" applyFill="1" applyBorder="1" applyAlignment="1">
      <alignment horizontal="center" vertical="center"/>
      <protection/>
    </xf>
    <xf numFmtId="0" fontId="2" fillId="0" borderId="48" xfId="54" applyNumberFormat="1" applyFont="1" applyFill="1" applyBorder="1" applyAlignment="1">
      <alignment horizontal="center" vertical="center"/>
      <protection/>
    </xf>
    <xf numFmtId="0" fontId="2" fillId="0" borderId="24" xfId="54" applyNumberFormat="1" applyFont="1" applyFill="1" applyBorder="1" applyAlignment="1" applyProtection="1">
      <alignment horizontal="center" vertical="center"/>
      <protection locked="0"/>
    </xf>
    <xf numFmtId="0" fontId="2" fillId="0" borderId="33" xfId="54" applyNumberFormat="1" applyFont="1" applyFill="1" applyBorder="1" applyAlignment="1">
      <alignment horizontal="center" vertical="center"/>
      <protection/>
    </xf>
    <xf numFmtId="0" fontId="2" fillId="0" borderId="34" xfId="54" applyNumberFormat="1" applyFont="1" applyFill="1" applyBorder="1" applyAlignment="1">
      <alignment horizontal="center" vertical="center"/>
      <protection/>
    </xf>
    <xf numFmtId="0" fontId="2" fillId="0" borderId="24" xfId="54" applyNumberFormat="1" applyFont="1" applyFill="1" applyBorder="1" applyAlignment="1">
      <alignment horizontal="center" vertical="center"/>
      <protection/>
    </xf>
    <xf numFmtId="0" fontId="2" fillId="0" borderId="35" xfId="54" applyNumberFormat="1" applyFont="1" applyFill="1" applyBorder="1" applyAlignment="1">
      <alignment horizontal="center" vertical="center"/>
      <protection/>
    </xf>
    <xf numFmtId="0" fontId="2" fillId="0" borderId="36" xfId="54" applyNumberFormat="1" applyFont="1" applyFill="1" applyBorder="1" applyAlignment="1">
      <alignment horizontal="center" vertical="center"/>
      <protection/>
    </xf>
    <xf numFmtId="0" fontId="2" fillId="0" borderId="30" xfId="54" applyNumberFormat="1" applyFont="1" applyFill="1" applyBorder="1" applyAlignment="1" applyProtection="1">
      <alignment horizontal="center" vertical="center"/>
      <protection locked="0"/>
    </xf>
    <xf numFmtId="0" fontId="2" fillId="0" borderId="38" xfId="54" applyNumberFormat="1" applyFont="1" applyFill="1" applyBorder="1" applyAlignment="1">
      <alignment horizontal="center" vertical="center"/>
      <protection/>
    </xf>
    <xf numFmtId="0" fontId="2" fillId="0" borderId="40" xfId="54" applyNumberFormat="1" applyFont="1" applyFill="1" applyBorder="1" applyAlignment="1">
      <alignment horizontal="center" vertical="center"/>
      <protection/>
    </xf>
    <xf numFmtId="0" fontId="4" fillId="0" borderId="38" xfId="54" applyNumberFormat="1" applyFont="1" applyFill="1" applyBorder="1" applyAlignment="1">
      <alignment horizontal="center" vertical="center"/>
      <protection/>
    </xf>
    <xf numFmtId="0" fontId="2" fillId="0" borderId="49" xfId="54" applyNumberFormat="1" applyFont="1" applyFill="1" applyBorder="1" applyAlignment="1">
      <alignment horizontal="center" vertical="center"/>
      <protection/>
    </xf>
    <xf numFmtId="0" fontId="2" fillId="0" borderId="21" xfId="54" applyNumberFormat="1" applyFont="1" applyFill="1" applyBorder="1" applyAlignment="1">
      <alignment horizontal="center" vertical="center"/>
      <protection/>
    </xf>
    <xf numFmtId="0" fontId="2" fillId="0" borderId="50" xfId="54" applyNumberFormat="1" applyFont="1" applyFill="1" applyBorder="1" applyAlignment="1">
      <alignment horizontal="center" vertical="center"/>
      <protection/>
    </xf>
    <xf numFmtId="0" fontId="2" fillId="0" borderId="23" xfId="54" applyNumberFormat="1" applyFont="1" applyFill="1" applyBorder="1" applyAlignment="1">
      <alignment horizontal="center" vertical="center"/>
      <protection/>
    </xf>
    <xf numFmtId="0" fontId="2" fillId="0" borderId="15" xfId="54" applyNumberFormat="1" applyFont="1" applyFill="1" applyBorder="1" applyAlignment="1">
      <alignment horizontal="center" vertical="center"/>
      <protection/>
    </xf>
    <xf numFmtId="0" fontId="4" fillId="0" borderId="17" xfId="54" applyNumberFormat="1" applyFont="1" applyFill="1" applyBorder="1" applyAlignment="1">
      <alignment horizontal="center" vertical="center"/>
      <protection/>
    </xf>
    <xf numFmtId="0" fontId="4" fillId="0" borderId="29" xfId="54" applyNumberFormat="1" applyFont="1" applyFill="1" applyBorder="1" applyAlignment="1">
      <alignment horizontal="center" vertical="center"/>
      <protection/>
    </xf>
    <xf numFmtId="0" fontId="4" fillId="0" borderId="18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 applyProtection="1">
      <alignment horizontal="left" vertical="center"/>
      <protection locked="0"/>
    </xf>
    <xf numFmtId="0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25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27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54" applyFont="1" applyFill="1" applyAlignment="1" applyProtection="1">
      <alignment horizontal="center" vertical="center"/>
      <protection locked="0"/>
    </xf>
    <xf numFmtId="0" fontId="4" fillId="0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left" vertical="top"/>
      <protection locked="0"/>
    </xf>
    <xf numFmtId="0" fontId="2" fillId="0" borderId="0" xfId="54" applyFont="1" applyFill="1" applyAlignment="1" applyProtection="1">
      <alignment horizontal="left" vertical="center"/>
      <protection locked="0"/>
    </xf>
    <xf numFmtId="0" fontId="2" fillId="0" borderId="0" xfId="54" applyFont="1" applyFill="1" applyAlignment="1" applyProtection="1">
      <alignment horizontal="left" vertical="top" wrapText="1"/>
      <protection locked="0"/>
    </xf>
    <xf numFmtId="0" fontId="3" fillId="0" borderId="0" xfId="54" applyFont="1" applyFill="1" applyAlignment="1" applyProtection="1">
      <alignment horizontal="left" vertical="top"/>
      <protection locked="0"/>
    </xf>
    <xf numFmtId="0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2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2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center" vertical="center" wrapText="1"/>
      <protection locked="0"/>
    </xf>
    <xf numFmtId="0" fontId="8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6" fillId="0" borderId="0" xfId="54" applyFont="1" applyFill="1" applyAlignment="1" applyProtection="1">
      <alignment horizontal="center" vertical="center" wrapText="1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29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left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textRotation="90" wrapText="1"/>
      <protection locked="0"/>
    </xf>
    <xf numFmtId="0" fontId="2" fillId="0" borderId="25" xfId="54" applyFont="1" applyFill="1" applyBorder="1" applyAlignment="1" applyProtection="1">
      <alignment horizontal="center" vertical="center" textRotation="90" wrapText="1"/>
      <protection locked="0"/>
    </xf>
    <xf numFmtId="0" fontId="2" fillId="0" borderId="27" xfId="54" applyFont="1" applyFill="1" applyBorder="1" applyAlignment="1" applyProtection="1">
      <alignment horizontal="center" vertical="center" textRotation="90" wrapText="1"/>
      <protection locked="0"/>
    </xf>
    <xf numFmtId="0" fontId="2" fillId="0" borderId="10" xfId="54" applyFont="1" applyFill="1" applyBorder="1" applyAlignment="1" applyProtection="1">
      <alignment horizontal="center" vertical="center" textRotation="90"/>
      <protection locked="0"/>
    </xf>
    <xf numFmtId="0" fontId="2" fillId="0" borderId="17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10" xfId="54" applyNumberFormat="1" applyFont="1" applyFill="1" applyBorder="1" applyAlignment="1">
      <alignment horizontal="center" vertical="center"/>
      <protection/>
    </xf>
    <xf numFmtId="0" fontId="2" fillId="0" borderId="38" xfId="54" applyNumberFormat="1" applyFont="1" applyFill="1" applyBorder="1" applyAlignment="1">
      <alignment horizontal="center" vertical="center" wrapText="1"/>
      <protection/>
    </xf>
    <xf numFmtId="0" fontId="2" fillId="0" borderId="18" xfId="54" applyNumberFormat="1" applyFont="1" applyFill="1" applyBorder="1" applyAlignment="1" applyProtection="1">
      <alignment horizontal="center" vertical="center"/>
      <protection locked="0"/>
    </xf>
    <xf numFmtId="0" fontId="4" fillId="0" borderId="30" xfId="54" applyNumberFormat="1" applyFont="1" applyFill="1" applyBorder="1" applyAlignment="1" applyProtection="1">
      <alignment horizontal="center" vertical="center"/>
      <protection locked="0"/>
    </xf>
    <xf numFmtId="0" fontId="4" fillId="0" borderId="51" xfId="54" applyNumberFormat="1" applyFont="1" applyFill="1" applyBorder="1" applyAlignment="1" applyProtection="1">
      <alignment horizontal="center" vertical="center"/>
      <protection locked="0"/>
    </xf>
    <xf numFmtId="0" fontId="4" fillId="0" borderId="29" xfId="54" applyNumberFormat="1" applyFont="1" applyFill="1" applyBorder="1" applyAlignment="1">
      <alignment horizontal="center" vertical="center" wrapText="1"/>
      <protection/>
    </xf>
    <xf numFmtId="0" fontId="4" fillId="0" borderId="24" xfId="54" applyNumberFormat="1" applyFont="1" applyFill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right" vertical="center"/>
      <protection/>
    </xf>
    <xf numFmtId="0" fontId="4" fillId="0" borderId="12" xfId="54" applyNumberFormat="1" applyFont="1" applyFill="1" applyBorder="1" applyAlignment="1">
      <alignment horizontal="right" vertical="center"/>
      <protection/>
    </xf>
    <xf numFmtId="0" fontId="4" fillId="0" borderId="15" xfId="54" applyNumberFormat="1" applyFont="1" applyFill="1" applyBorder="1" applyAlignment="1">
      <alignment horizontal="right" vertical="center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/>
      <protection/>
    </xf>
    <xf numFmtId="0" fontId="4" fillId="0" borderId="30" xfId="54" applyNumberFormat="1" applyFont="1" applyFill="1" applyBorder="1" applyAlignment="1">
      <alignment horizontal="center" vertical="center"/>
      <protection/>
    </xf>
    <xf numFmtId="0" fontId="4" fillId="0" borderId="37" xfId="54" applyNumberFormat="1" applyFont="1" applyFill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5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right" vertical="center"/>
      <protection/>
    </xf>
    <xf numFmtId="0" fontId="2" fillId="0" borderId="12" xfId="54" applyNumberFormat="1" applyFont="1" applyFill="1" applyBorder="1" applyAlignment="1">
      <alignment horizontal="right" vertical="center"/>
      <protection/>
    </xf>
    <xf numFmtId="0" fontId="2" fillId="0" borderId="15" xfId="54" applyNumberFormat="1" applyFont="1" applyFill="1" applyBorder="1" applyAlignment="1">
      <alignment horizontal="right" vertical="center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center"/>
      <protection/>
    </xf>
    <xf numFmtId="0" fontId="2" fillId="0" borderId="30" xfId="54" applyNumberFormat="1" applyFont="1" applyFill="1" applyBorder="1" applyAlignment="1">
      <alignment horizontal="center" vertical="center"/>
      <protection/>
    </xf>
    <xf numFmtId="0" fontId="2" fillId="0" borderId="37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5" xfId="54" applyNumberFormat="1" applyFont="1" applyFill="1" applyBorder="1" applyAlignment="1">
      <alignment horizontal="center" vertical="center" wrapText="1"/>
      <protection/>
    </xf>
    <xf numFmtId="0" fontId="4" fillId="0" borderId="37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right" vertical="center"/>
      <protection/>
    </xf>
    <xf numFmtId="0" fontId="2" fillId="0" borderId="33" xfId="54" applyNumberFormat="1" applyFont="1" applyFill="1" applyBorder="1" applyAlignment="1">
      <alignment horizontal="center" vertical="center"/>
      <protection/>
    </xf>
    <xf numFmtId="0" fontId="2" fillId="0" borderId="43" xfId="54" applyNumberFormat="1" applyFont="1" applyFill="1" applyBorder="1" applyAlignment="1">
      <alignment horizontal="center" vertical="center" wrapText="1"/>
      <protection/>
    </xf>
    <xf numFmtId="0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52" xfId="54" applyNumberFormat="1" applyFont="1" applyFill="1" applyBorder="1" applyAlignment="1">
      <alignment horizontal="center" vertical="center" wrapText="1"/>
      <protection/>
    </xf>
    <xf numFmtId="0" fontId="2" fillId="0" borderId="14" xfId="54" applyNumberFormat="1" applyFont="1" applyFill="1" applyBorder="1" applyAlignment="1">
      <alignment horizontal="left" vertical="center" wrapText="1"/>
      <protection/>
    </xf>
    <xf numFmtId="0" fontId="2" fillId="0" borderId="14" xfId="54" applyNumberFormat="1" applyFont="1" applyFill="1" applyBorder="1" applyAlignment="1">
      <alignment horizontal="center" vertical="center"/>
      <protection/>
    </xf>
    <xf numFmtId="0" fontId="2" fillId="0" borderId="53" xfId="54" applyNumberFormat="1" applyFont="1" applyFill="1" applyBorder="1" applyAlignment="1">
      <alignment horizontal="center" vertical="center"/>
      <protection/>
    </xf>
    <xf numFmtId="0" fontId="2" fillId="0" borderId="54" xfId="54" applyNumberFormat="1" applyFont="1" applyFill="1" applyBorder="1" applyAlignment="1">
      <alignment horizontal="center" vertical="center" wrapText="1"/>
      <protection/>
    </xf>
    <xf numFmtId="0" fontId="2" fillId="0" borderId="55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33" xfId="54" applyNumberFormat="1" applyFont="1" applyFill="1" applyBorder="1" applyAlignment="1">
      <alignment horizontal="left" vertical="center" wrapText="1"/>
      <protection/>
    </xf>
    <xf numFmtId="0" fontId="4" fillId="0" borderId="17" xfId="54" applyNumberFormat="1" applyFont="1" applyFill="1" applyBorder="1" applyAlignment="1">
      <alignment horizontal="center" vertical="center"/>
      <protection/>
    </xf>
    <xf numFmtId="0" fontId="4" fillId="0" borderId="18" xfId="54" applyNumberFormat="1" applyFont="1" applyFill="1" applyBorder="1" applyAlignment="1">
      <alignment horizontal="center" vertical="center"/>
      <protection/>
    </xf>
    <xf numFmtId="0" fontId="4" fillId="0" borderId="38" xfId="54" applyNumberFormat="1" applyFont="1" applyFill="1" applyBorder="1" applyAlignment="1">
      <alignment horizontal="center" vertical="center"/>
      <protection/>
    </xf>
    <xf numFmtId="0" fontId="4" fillId="0" borderId="10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79"/>
  <sheetViews>
    <sheetView showGridLines="0" zoomScalePageLayoutView="0" workbookViewId="0" topLeftCell="A39">
      <selection activeCell="B130" sqref="B130:D132"/>
    </sheetView>
  </sheetViews>
  <sheetFormatPr defaultColWidth="14.66015625" defaultRowHeight="13.5" customHeight="1"/>
  <cols>
    <col min="1" max="1" width="6.5" style="2" customWidth="1"/>
    <col min="2" max="68" width="3.33203125" style="2" customWidth="1"/>
    <col min="69" max="16384" width="14.66015625" style="2" customWidth="1"/>
  </cols>
  <sheetData>
    <row r="1" spans="1:34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7" ht="19.5" customHeight="1">
      <c r="A2" s="122" t="s">
        <v>227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53" ht="11.25" customHeight="1">
      <c r="A3" s="123" t="s">
        <v>228</v>
      </c>
      <c r="B3" s="123" t="s">
        <v>229</v>
      </c>
      <c r="C3" s="123"/>
      <c r="D3" s="123"/>
      <c r="E3" s="123"/>
      <c r="F3" s="124" t="s">
        <v>230</v>
      </c>
      <c r="G3" s="123" t="s">
        <v>231</v>
      </c>
      <c r="H3" s="123"/>
      <c r="I3" s="123"/>
      <c r="J3" s="124" t="s">
        <v>232</v>
      </c>
      <c r="K3" s="123" t="s">
        <v>233</v>
      </c>
      <c r="L3" s="123"/>
      <c r="M3" s="123"/>
      <c r="N3" s="3"/>
      <c r="O3" s="123" t="s">
        <v>234</v>
      </c>
      <c r="P3" s="123"/>
      <c r="Q3" s="123"/>
      <c r="R3" s="123"/>
      <c r="S3" s="124" t="s">
        <v>235</v>
      </c>
      <c r="T3" s="123" t="s">
        <v>236</v>
      </c>
      <c r="U3" s="123"/>
      <c r="V3" s="123"/>
      <c r="W3" s="124" t="s">
        <v>237</v>
      </c>
      <c r="X3" s="123" t="s">
        <v>238</v>
      </c>
      <c r="Y3" s="123"/>
      <c r="Z3" s="123"/>
      <c r="AA3" s="124" t="s">
        <v>239</v>
      </c>
      <c r="AB3" s="123" t="s">
        <v>240</v>
      </c>
      <c r="AC3" s="123"/>
      <c r="AD3" s="123"/>
      <c r="AE3" s="123"/>
      <c r="AF3" s="124" t="s">
        <v>241</v>
      </c>
      <c r="AG3" s="123" t="s">
        <v>242</v>
      </c>
      <c r="AH3" s="123"/>
      <c r="AI3" s="123"/>
      <c r="AJ3" s="124" t="s">
        <v>243</v>
      </c>
      <c r="AK3" s="123" t="s">
        <v>244</v>
      </c>
      <c r="AL3" s="123"/>
      <c r="AM3" s="123"/>
      <c r="AN3" s="123"/>
      <c r="AO3" s="123" t="s">
        <v>245</v>
      </c>
      <c r="AP3" s="123"/>
      <c r="AQ3" s="123"/>
      <c r="AR3" s="123"/>
      <c r="AS3" s="124" t="s">
        <v>246</v>
      </c>
      <c r="AT3" s="123" t="s">
        <v>247</v>
      </c>
      <c r="AU3" s="123"/>
      <c r="AV3" s="123"/>
      <c r="AW3" s="124" t="s">
        <v>248</v>
      </c>
      <c r="AX3" s="123" t="s">
        <v>249</v>
      </c>
      <c r="AY3" s="123"/>
      <c r="AZ3" s="123"/>
      <c r="BA3" s="123"/>
    </row>
    <row r="4" spans="1:53" ht="60.75" customHeight="1">
      <c r="A4" s="123"/>
      <c r="B4" s="4" t="s">
        <v>250</v>
      </c>
      <c r="C4" s="4" t="s">
        <v>251</v>
      </c>
      <c r="D4" s="4" t="s">
        <v>252</v>
      </c>
      <c r="E4" s="4" t="s">
        <v>253</v>
      </c>
      <c r="F4" s="125"/>
      <c r="G4" s="4" t="s">
        <v>254</v>
      </c>
      <c r="H4" s="4" t="s">
        <v>255</v>
      </c>
      <c r="I4" s="4" t="s">
        <v>256</v>
      </c>
      <c r="J4" s="125"/>
      <c r="K4" s="4" t="s">
        <v>257</v>
      </c>
      <c r="L4" s="4" t="s">
        <v>258</v>
      </c>
      <c r="M4" s="4" t="s">
        <v>259</v>
      </c>
      <c r="N4" s="4" t="s">
        <v>260</v>
      </c>
      <c r="O4" s="4" t="s">
        <v>250</v>
      </c>
      <c r="P4" s="4" t="s">
        <v>251</v>
      </c>
      <c r="Q4" s="4" t="s">
        <v>252</v>
      </c>
      <c r="R4" s="4" t="s">
        <v>253</v>
      </c>
      <c r="S4" s="125"/>
      <c r="T4" s="4" t="s">
        <v>261</v>
      </c>
      <c r="U4" s="4" t="s">
        <v>262</v>
      </c>
      <c r="V4" s="4" t="s">
        <v>263</v>
      </c>
      <c r="W4" s="125"/>
      <c r="X4" s="4" t="s">
        <v>264</v>
      </c>
      <c r="Y4" s="4" t="s">
        <v>265</v>
      </c>
      <c r="Z4" s="4" t="s">
        <v>266</v>
      </c>
      <c r="AA4" s="125"/>
      <c r="AB4" s="4" t="s">
        <v>264</v>
      </c>
      <c r="AC4" s="4" t="s">
        <v>265</v>
      </c>
      <c r="AD4" s="4" t="s">
        <v>266</v>
      </c>
      <c r="AE4" s="4" t="s">
        <v>267</v>
      </c>
      <c r="AF4" s="125"/>
      <c r="AG4" s="4" t="s">
        <v>254</v>
      </c>
      <c r="AH4" s="4" t="s">
        <v>255</v>
      </c>
      <c r="AI4" s="4" t="s">
        <v>256</v>
      </c>
      <c r="AJ4" s="125"/>
      <c r="AK4" s="4" t="s">
        <v>268</v>
      </c>
      <c r="AL4" s="4" t="s">
        <v>269</v>
      </c>
      <c r="AM4" s="4" t="s">
        <v>270</v>
      </c>
      <c r="AN4" s="4" t="s">
        <v>271</v>
      </c>
      <c r="AO4" s="4" t="s">
        <v>250</v>
      </c>
      <c r="AP4" s="4" t="s">
        <v>251</v>
      </c>
      <c r="AQ4" s="4" t="s">
        <v>252</v>
      </c>
      <c r="AR4" s="4" t="s">
        <v>253</v>
      </c>
      <c r="AS4" s="125"/>
      <c r="AT4" s="4" t="s">
        <v>254</v>
      </c>
      <c r="AU4" s="4" t="s">
        <v>255</v>
      </c>
      <c r="AV4" s="4" t="s">
        <v>256</v>
      </c>
      <c r="AW4" s="125"/>
      <c r="AX4" s="4" t="s">
        <v>257</v>
      </c>
      <c r="AY4" s="4" t="s">
        <v>258</v>
      </c>
      <c r="AZ4" s="4" t="s">
        <v>259</v>
      </c>
      <c r="BA4" s="5" t="s">
        <v>272</v>
      </c>
    </row>
    <row r="5" spans="1:53" ht="9.75" customHeight="1">
      <c r="A5" s="123"/>
      <c r="B5" s="3" t="s">
        <v>3</v>
      </c>
      <c r="C5" s="3" t="s">
        <v>6</v>
      </c>
      <c r="D5" s="3" t="s">
        <v>2</v>
      </c>
      <c r="E5" s="3" t="s">
        <v>11</v>
      </c>
      <c r="F5" s="3" t="s">
        <v>14</v>
      </c>
      <c r="G5" s="3" t="s">
        <v>17</v>
      </c>
      <c r="H5" s="3" t="s">
        <v>20</v>
      </c>
      <c r="I5" s="3" t="s">
        <v>22</v>
      </c>
      <c r="J5" s="3" t="s">
        <v>24</v>
      </c>
      <c r="K5" s="3" t="s">
        <v>26</v>
      </c>
      <c r="L5" s="3" t="s">
        <v>27</v>
      </c>
      <c r="M5" s="3" t="s">
        <v>29</v>
      </c>
      <c r="N5" s="3" t="s">
        <v>32</v>
      </c>
      <c r="O5" s="3" t="s">
        <v>35</v>
      </c>
      <c r="P5" s="3" t="s">
        <v>38</v>
      </c>
      <c r="Q5" s="3" t="s">
        <v>40</v>
      </c>
      <c r="R5" s="3" t="s">
        <v>42</v>
      </c>
      <c r="S5" s="3" t="s">
        <v>45</v>
      </c>
      <c r="T5" s="3" t="s">
        <v>47</v>
      </c>
      <c r="U5" s="3" t="s">
        <v>49</v>
      </c>
      <c r="V5" s="3" t="s">
        <v>52</v>
      </c>
      <c r="W5" s="3" t="s">
        <v>55</v>
      </c>
      <c r="X5" s="3" t="s">
        <v>58</v>
      </c>
      <c r="Y5" s="3" t="s">
        <v>60</v>
      </c>
      <c r="Z5" s="3" t="s">
        <v>63</v>
      </c>
      <c r="AA5" s="3" t="s">
        <v>66</v>
      </c>
      <c r="AB5" s="3" t="s">
        <v>69</v>
      </c>
      <c r="AC5" s="3" t="s">
        <v>72</v>
      </c>
      <c r="AD5" s="3" t="s">
        <v>75</v>
      </c>
      <c r="AE5" s="3" t="s">
        <v>78</v>
      </c>
      <c r="AF5" s="3" t="s">
        <v>81</v>
      </c>
      <c r="AG5" s="3" t="s">
        <v>84</v>
      </c>
      <c r="AH5" s="3" t="s">
        <v>87</v>
      </c>
      <c r="AI5" s="3" t="s">
        <v>90</v>
      </c>
      <c r="AJ5" s="3" t="s">
        <v>93</v>
      </c>
      <c r="AK5" s="3" t="s">
        <v>96</v>
      </c>
      <c r="AL5" s="3" t="s">
        <v>99</v>
      </c>
      <c r="AM5" s="3" t="s">
        <v>102</v>
      </c>
      <c r="AN5" s="3" t="s">
        <v>105</v>
      </c>
      <c r="AO5" s="3" t="s">
        <v>107</v>
      </c>
      <c r="AP5" s="3" t="s">
        <v>112</v>
      </c>
      <c r="AQ5" s="3" t="s">
        <v>115</v>
      </c>
      <c r="AR5" s="3" t="s">
        <v>118</v>
      </c>
      <c r="AS5" s="3" t="s">
        <v>121</v>
      </c>
      <c r="AT5" s="3" t="s">
        <v>123</v>
      </c>
      <c r="AU5" s="3" t="s">
        <v>126</v>
      </c>
      <c r="AV5" s="3" t="s">
        <v>129</v>
      </c>
      <c r="AW5" s="3" t="s">
        <v>132</v>
      </c>
      <c r="AX5" s="3" t="s">
        <v>133</v>
      </c>
      <c r="AY5" s="3" t="s">
        <v>135</v>
      </c>
      <c r="AZ5" s="3" t="s">
        <v>138</v>
      </c>
      <c r="BA5" s="6" t="s">
        <v>139</v>
      </c>
    </row>
    <row r="6" spans="1:53" ht="13.5" customHeight="1" hidden="1">
      <c r="A6" s="3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</row>
    <row r="7" spans="1:55" ht="13.5" customHeight="1" hidden="1">
      <c r="A7" s="127" t="s">
        <v>273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8"/>
      <c r="BC7" s="1"/>
    </row>
    <row r="8" spans="1:53" ht="13.5" customHeight="1" hidden="1">
      <c r="A8" s="127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</row>
    <row r="9" spans="1:53" ht="13.5" customHeight="1" hidden="1">
      <c r="A9" s="3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</row>
    <row r="10" spans="1:64" ht="13.5" customHeight="1" hidden="1">
      <c r="A10" s="127" t="s">
        <v>274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8"/>
      <c r="BC10" s="1"/>
      <c r="BD10" s="8"/>
      <c r="BE10" s="8"/>
      <c r="BF10" s="1"/>
      <c r="BG10" s="8"/>
      <c r="BH10" s="8"/>
      <c r="BI10" s="1"/>
      <c r="BJ10" s="8"/>
      <c r="BK10" s="8"/>
      <c r="BL10" s="1"/>
    </row>
    <row r="11" spans="1:64" ht="13.5" customHeight="1" hidden="1">
      <c r="A11" s="127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8"/>
      <c r="BC11" s="1"/>
      <c r="BD11" s="8"/>
      <c r="BE11" s="8"/>
      <c r="BF11" s="1"/>
      <c r="BG11" s="8"/>
      <c r="BH11" s="8"/>
      <c r="BI11" s="1"/>
      <c r="BJ11" s="8"/>
      <c r="BK11" s="8"/>
      <c r="BL11" s="1"/>
    </row>
    <row r="12" spans="1:64" ht="13.5" customHeight="1" hidden="1">
      <c r="A12" s="3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8"/>
      <c r="BC12" s="1"/>
      <c r="BD12" s="8"/>
      <c r="BE12" s="8"/>
      <c r="BF12" s="1"/>
      <c r="BG12" s="8"/>
      <c r="BH12" s="8"/>
      <c r="BI12" s="1"/>
      <c r="BJ12" s="8"/>
      <c r="BK12" s="8"/>
      <c r="BL12" s="1"/>
    </row>
    <row r="13" spans="1:64" ht="13.5" customHeight="1" hidden="1">
      <c r="A13" s="127" t="s">
        <v>275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8"/>
      <c r="BC13" s="1"/>
      <c r="BD13" s="8"/>
      <c r="BE13" s="8"/>
      <c r="BF13" s="1"/>
      <c r="BG13" s="8"/>
      <c r="BH13" s="8"/>
      <c r="BI13" s="1"/>
      <c r="BJ13" s="8"/>
      <c r="BK13" s="8"/>
      <c r="BL13" s="1"/>
    </row>
    <row r="14" spans="1:64" ht="13.5" customHeight="1" hidden="1">
      <c r="A14" s="127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8"/>
      <c r="BC14" s="1"/>
      <c r="BD14" s="8"/>
      <c r="BE14" s="8"/>
      <c r="BF14" s="1"/>
      <c r="BG14" s="8"/>
      <c r="BH14" s="8"/>
      <c r="BI14" s="1"/>
      <c r="BJ14" s="8"/>
      <c r="BK14" s="8"/>
      <c r="BL14" s="1"/>
    </row>
    <row r="15" spans="1:64" ht="13.5" customHeight="1" hidden="1">
      <c r="A15" s="3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8"/>
      <c r="BC15" s="1"/>
      <c r="BD15" s="8"/>
      <c r="BE15" s="8"/>
      <c r="BF15" s="1"/>
      <c r="BG15" s="8"/>
      <c r="BH15" s="8"/>
      <c r="BI15" s="1"/>
      <c r="BJ15" s="8"/>
      <c r="BK15" s="8"/>
      <c r="BL15" s="1"/>
    </row>
    <row r="16" spans="1:64" ht="13.5" customHeight="1" hidden="1">
      <c r="A16" s="127" t="s">
        <v>276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8"/>
      <c r="BC16" s="1"/>
      <c r="BD16" s="8"/>
      <c r="BE16" s="8"/>
      <c r="BF16" s="1"/>
      <c r="BG16" s="8"/>
      <c r="BH16" s="8"/>
      <c r="BI16" s="1"/>
      <c r="BJ16" s="8"/>
      <c r="BK16" s="8"/>
      <c r="BL16" s="1"/>
    </row>
    <row r="17" spans="1:64" ht="13.5" customHeight="1" hidden="1">
      <c r="A17" s="127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8"/>
      <c r="BC17" s="1"/>
      <c r="BD17" s="8"/>
      <c r="BE17" s="8"/>
      <c r="BF17" s="1"/>
      <c r="BG17" s="8"/>
      <c r="BH17" s="8"/>
      <c r="BI17" s="1"/>
      <c r="BJ17" s="8"/>
      <c r="BK17" s="8"/>
      <c r="BL17" s="1"/>
    </row>
    <row r="18" spans="1:64" ht="13.5" customHeight="1" hidden="1">
      <c r="A18" s="3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8"/>
      <c r="BC18" s="1"/>
      <c r="BD18" s="8"/>
      <c r="BE18" s="8"/>
      <c r="BF18" s="1"/>
      <c r="BG18" s="8"/>
      <c r="BH18" s="8"/>
      <c r="BI18" s="1"/>
      <c r="BJ18" s="8"/>
      <c r="BK18" s="8"/>
      <c r="BL18" s="1"/>
    </row>
    <row r="19" spans="1:64" ht="13.5" customHeight="1" hidden="1">
      <c r="A19" s="127" t="s">
        <v>277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8"/>
      <c r="BC19" s="1"/>
      <c r="BD19" s="8"/>
      <c r="BE19" s="8"/>
      <c r="BF19" s="1"/>
      <c r="BG19" s="8"/>
      <c r="BH19" s="8"/>
      <c r="BI19" s="1"/>
      <c r="BJ19" s="8"/>
      <c r="BK19" s="8"/>
      <c r="BL19" s="1"/>
    </row>
    <row r="20" spans="1:64" ht="13.5" customHeight="1" hidden="1">
      <c r="A20" s="127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8"/>
      <c r="BC20" s="1"/>
      <c r="BD20" s="8"/>
      <c r="BE20" s="8"/>
      <c r="BF20" s="1"/>
      <c r="BG20" s="8"/>
      <c r="BH20" s="8"/>
      <c r="BI20" s="1"/>
      <c r="BJ20" s="8"/>
      <c r="BK20" s="8"/>
      <c r="BL20" s="1"/>
    </row>
    <row r="21" spans="2:64" ht="13.5" customHeight="1" hidden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8"/>
      <c r="BC21" s="1"/>
      <c r="BD21" s="8"/>
      <c r="BE21" s="8"/>
      <c r="BF21" s="1"/>
      <c r="BG21" s="8"/>
      <c r="BH21" s="8"/>
      <c r="BI21" s="1"/>
      <c r="BJ21" s="8"/>
      <c r="BK21" s="8"/>
      <c r="BL21" s="1"/>
    </row>
    <row r="22" spans="1:64" ht="13.5" customHeight="1" hidden="1">
      <c r="A22" s="127" t="s">
        <v>278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8"/>
      <c r="BC22" s="1"/>
      <c r="BD22" s="8"/>
      <c r="BE22" s="8"/>
      <c r="BF22" s="1"/>
      <c r="BG22" s="8"/>
      <c r="BH22" s="8"/>
      <c r="BI22" s="1"/>
      <c r="BJ22" s="8"/>
      <c r="BK22" s="8"/>
      <c r="BL22" s="1"/>
    </row>
    <row r="23" spans="1:64" ht="13.5" customHeight="1" hidden="1">
      <c r="A23" s="127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8"/>
      <c r="BC23" s="1"/>
      <c r="BD23" s="8"/>
      <c r="BE23" s="8"/>
      <c r="BF23" s="1"/>
      <c r="BG23" s="8"/>
      <c r="BH23" s="8"/>
      <c r="BI23" s="1"/>
      <c r="BJ23" s="8"/>
      <c r="BK23" s="8"/>
      <c r="BL23" s="1"/>
    </row>
    <row r="24" spans="1:64" ht="13.5" customHeight="1" hidden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8"/>
      <c r="BC24" s="1"/>
      <c r="BD24" s="8"/>
      <c r="BE24" s="8"/>
      <c r="BF24" s="1"/>
      <c r="BG24" s="8"/>
      <c r="BH24" s="8"/>
      <c r="BI24" s="1"/>
      <c r="BJ24" s="8"/>
      <c r="BK24" s="8"/>
      <c r="BL24" s="1"/>
    </row>
    <row r="25" spans="1:64" ht="13.5" customHeight="1" hidden="1">
      <c r="A25" s="127" t="s">
        <v>279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8"/>
      <c r="BC25" s="1"/>
      <c r="BD25" s="8"/>
      <c r="BE25" s="8"/>
      <c r="BF25" s="1"/>
      <c r="BG25" s="8"/>
      <c r="BH25" s="8"/>
      <c r="BI25" s="1"/>
      <c r="BJ25" s="8"/>
      <c r="BK25" s="8"/>
      <c r="BL25" s="1"/>
    </row>
    <row r="26" spans="1:64" ht="13.5" customHeight="1" hidden="1">
      <c r="A26" s="127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8"/>
      <c r="BC26" s="1"/>
      <c r="BD26" s="8"/>
      <c r="BE26" s="8"/>
      <c r="BF26" s="1"/>
      <c r="BG26" s="8"/>
      <c r="BH26" s="8"/>
      <c r="BI26" s="1"/>
      <c r="BJ26" s="8"/>
      <c r="BK26" s="8"/>
      <c r="BL26" s="1"/>
    </row>
    <row r="27" spans="1:64" ht="13.5" customHeight="1" hidden="1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8"/>
      <c r="BC27" s="1"/>
      <c r="BD27" s="8"/>
      <c r="BE27" s="8"/>
      <c r="BF27" s="1"/>
      <c r="BG27" s="8"/>
      <c r="BH27" s="8"/>
      <c r="BI27" s="1"/>
      <c r="BJ27" s="8"/>
      <c r="BK27" s="8"/>
      <c r="BL27" s="1"/>
    </row>
    <row r="28" spans="1:64" ht="13.5" customHeight="1" hidden="1">
      <c r="A28" s="127" t="s">
        <v>280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8"/>
      <c r="BC28" s="1"/>
      <c r="BD28" s="8"/>
      <c r="BE28" s="8"/>
      <c r="BF28" s="1"/>
      <c r="BG28" s="8"/>
      <c r="BH28" s="8"/>
      <c r="BI28" s="1"/>
      <c r="BJ28" s="8"/>
      <c r="BK28" s="8"/>
      <c r="BL28" s="1"/>
    </row>
    <row r="29" spans="1:64" ht="13.5" customHeight="1" hidden="1">
      <c r="A29" s="127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8"/>
      <c r="BC29" s="1"/>
      <c r="BD29" s="8"/>
      <c r="BE29" s="8"/>
      <c r="BF29" s="1"/>
      <c r="BG29" s="8"/>
      <c r="BH29" s="8"/>
      <c r="BI29" s="1"/>
      <c r="BJ29" s="8"/>
      <c r="BK29" s="8"/>
      <c r="BL29" s="1"/>
    </row>
    <row r="30" spans="1:64" ht="13.5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8"/>
      <c r="BC30" s="1"/>
      <c r="BD30" s="8"/>
      <c r="BE30" s="8"/>
      <c r="BF30" s="1"/>
      <c r="BG30" s="8"/>
      <c r="BH30" s="8"/>
      <c r="BI30" s="1"/>
      <c r="BJ30" s="8"/>
      <c r="BK30" s="8"/>
      <c r="BL30" s="1"/>
    </row>
    <row r="31" spans="1:64" ht="13.5" customHeight="1" hidden="1">
      <c r="A31" s="127" t="s">
        <v>281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8"/>
      <c r="BC31" s="1"/>
      <c r="BD31" s="8"/>
      <c r="BE31" s="8"/>
      <c r="BF31" s="1"/>
      <c r="BG31" s="8"/>
      <c r="BH31" s="8"/>
      <c r="BI31" s="1"/>
      <c r="BJ31" s="8"/>
      <c r="BK31" s="8"/>
      <c r="BL31" s="1"/>
    </row>
    <row r="32" spans="1:64" ht="13.5" customHeight="1" hidden="1">
      <c r="A32" s="127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8"/>
      <c r="BC32" s="1"/>
      <c r="BD32" s="8"/>
      <c r="BE32" s="8"/>
      <c r="BF32" s="1"/>
      <c r="BG32" s="8"/>
      <c r="BH32" s="8"/>
      <c r="BI32" s="1"/>
      <c r="BJ32" s="8"/>
      <c r="BK32" s="8"/>
      <c r="BL32" s="1"/>
    </row>
    <row r="33" spans="1:64" ht="13.5" customHeight="1" hidden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8"/>
      <c r="BC33" s="1"/>
      <c r="BD33" s="8"/>
      <c r="BE33" s="8"/>
      <c r="BF33" s="1"/>
      <c r="BG33" s="8"/>
      <c r="BH33" s="8"/>
      <c r="BI33" s="1"/>
      <c r="BJ33" s="8"/>
      <c r="BK33" s="8"/>
      <c r="BL33" s="1"/>
    </row>
    <row r="34" spans="1:64" ht="13.5" customHeight="1" hidden="1">
      <c r="A34" s="127" t="s">
        <v>282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8"/>
      <c r="BC34" s="1"/>
      <c r="BD34" s="8"/>
      <c r="BE34" s="8"/>
      <c r="BF34" s="1"/>
      <c r="BG34" s="8"/>
      <c r="BH34" s="8"/>
      <c r="BI34" s="1"/>
      <c r="BJ34" s="8"/>
      <c r="BK34" s="8"/>
      <c r="BL34" s="1"/>
    </row>
    <row r="35" spans="1:64" ht="13.5" customHeight="1" hidden="1">
      <c r="A35" s="127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8"/>
      <c r="BC35" s="1"/>
      <c r="BD35" s="8"/>
      <c r="BE35" s="8"/>
      <c r="BF35" s="1"/>
      <c r="BG35" s="8"/>
      <c r="BH35" s="8"/>
      <c r="BI35" s="1"/>
      <c r="BJ35" s="8"/>
      <c r="BK35" s="8"/>
      <c r="BL35" s="1"/>
    </row>
    <row r="36" spans="1:64" ht="13.5" customHeight="1" hidden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8"/>
      <c r="BC36" s="1"/>
      <c r="BD36" s="8"/>
      <c r="BE36" s="8"/>
      <c r="BF36" s="1"/>
      <c r="BG36" s="8"/>
      <c r="BH36" s="8"/>
      <c r="BI36" s="1"/>
      <c r="BJ36" s="8"/>
      <c r="BK36" s="8"/>
      <c r="BL36" s="1"/>
    </row>
    <row r="37" spans="1:64" ht="13.5" customHeight="1" hidden="1">
      <c r="A37" s="127" t="s">
        <v>283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8"/>
      <c r="BC37" s="1"/>
      <c r="BD37" s="8"/>
      <c r="BE37" s="8"/>
      <c r="BF37" s="1"/>
      <c r="BG37" s="8"/>
      <c r="BH37" s="8"/>
      <c r="BI37" s="1"/>
      <c r="BJ37" s="8"/>
      <c r="BK37" s="8"/>
      <c r="BL37" s="1"/>
    </row>
    <row r="38" spans="1:64" ht="13.5" customHeight="1" hidden="1">
      <c r="A38" s="127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8"/>
      <c r="BC38" s="1"/>
      <c r="BD38" s="8"/>
      <c r="BE38" s="8"/>
      <c r="BF38" s="1"/>
      <c r="BG38" s="8"/>
      <c r="BH38" s="8"/>
      <c r="BI38" s="1"/>
      <c r="BJ38" s="8"/>
      <c r="BK38" s="8"/>
      <c r="BL38" s="1"/>
    </row>
    <row r="39" spans="1:64" ht="2.25" customHeight="1">
      <c r="A39" s="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8"/>
      <c r="BC39" s="1"/>
      <c r="BD39" s="8"/>
      <c r="BE39" s="8"/>
      <c r="BF39" s="1"/>
      <c r="BG39" s="8"/>
      <c r="BH39" s="8"/>
      <c r="BI39" s="1"/>
      <c r="BJ39" s="8"/>
      <c r="BK39" s="8"/>
      <c r="BL39" s="1"/>
    </row>
    <row r="40" spans="1:64" ht="3" customHeight="1">
      <c r="A40" s="127" t="s">
        <v>273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 t="s">
        <v>284</v>
      </c>
      <c r="T40" s="128" t="s">
        <v>284</v>
      </c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 t="s">
        <v>285</v>
      </c>
      <c r="AR40" s="128" t="s">
        <v>285</v>
      </c>
      <c r="AS40" s="128" t="s">
        <v>284</v>
      </c>
      <c r="AT40" s="128" t="s">
        <v>284</v>
      </c>
      <c r="AU40" s="128" t="s">
        <v>284</v>
      </c>
      <c r="AV40" s="128" t="s">
        <v>284</v>
      </c>
      <c r="AW40" s="128" t="s">
        <v>284</v>
      </c>
      <c r="AX40" s="128" t="s">
        <v>284</v>
      </c>
      <c r="AY40" s="128" t="s">
        <v>284</v>
      </c>
      <c r="AZ40" s="128" t="s">
        <v>284</v>
      </c>
      <c r="BA40" s="128" t="s">
        <v>284</v>
      </c>
      <c r="BB40" s="8"/>
      <c r="BC40" s="1"/>
      <c r="BD40" s="8"/>
      <c r="BE40" s="8"/>
      <c r="BF40" s="1"/>
      <c r="BG40" s="8"/>
      <c r="BH40" s="8"/>
      <c r="BI40" s="1"/>
      <c r="BJ40" s="8"/>
      <c r="BK40" s="8"/>
      <c r="BL40" s="1"/>
    </row>
    <row r="41" spans="1:64" ht="3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8"/>
      <c r="BC41" s="1"/>
      <c r="BD41" s="8"/>
      <c r="BE41" s="8"/>
      <c r="BF41" s="1"/>
      <c r="BG41" s="8"/>
      <c r="BH41" s="8"/>
      <c r="BI41" s="1"/>
      <c r="BJ41" s="8"/>
      <c r="BK41" s="8"/>
      <c r="BL41" s="1"/>
    </row>
    <row r="42" spans="1:64" ht="3" customHeight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8"/>
      <c r="BC42" s="1"/>
      <c r="BD42" s="8"/>
      <c r="BE42" s="8"/>
      <c r="BF42" s="1"/>
      <c r="BG42" s="8"/>
      <c r="BH42" s="8"/>
      <c r="BI42" s="1"/>
      <c r="BJ42" s="8"/>
      <c r="BK42" s="8"/>
      <c r="BL42" s="1"/>
    </row>
    <row r="43" spans="1:64" ht="3" customHeigh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8"/>
      <c r="BC43" s="1"/>
      <c r="BD43" s="8"/>
      <c r="BE43" s="8"/>
      <c r="BF43" s="1"/>
      <c r="BG43" s="8"/>
      <c r="BH43" s="8"/>
      <c r="BI43" s="1"/>
      <c r="BJ43" s="8"/>
      <c r="BK43" s="8"/>
      <c r="BL43" s="1"/>
    </row>
    <row r="44" spans="1:64" ht="3" customHeigh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8"/>
      <c r="BC44" s="1"/>
      <c r="BD44" s="8"/>
      <c r="BE44" s="8"/>
      <c r="BF44" s="1"/>
      <c r="BG44" s="8"/>
      <c r="BH44" s="8"/>
      <c r="BI44" s="1"/>
      <c r="BJ44" s="8"/>
      <c r="BK44" s="8"/>
      <c r="BL44" s="1"/>
    </row>
    <row r="45" spans="1:64" ht="3" customHeight="1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8"/>
      <c r="BC45" s="1"/>
      <c r="BD45" s="8"/>
      <c r="BE45" s="8"/>
      <c r="BF45" s="1"/>
      <c r="BG45" s="8"/>
      <c r="BH45" s="8"/>
      <c r="BI45" s="1"/>
      <c r="BJ45" s="8"/>
      <c r="BK45" s="8"/>
      <c r="BL45" s="1"/>
    </row>
    <row r="46" spans="1:64" ht="2.25" customHeight="1">
      <c r="A46" s="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8"/>
      <c r="BC46" s="1"/>
      <c r="BD46" s="8"/>
      <c r="BE46" s="8"/>
      <c r="BF46" s="1"/>
      <c r="BG46" s="8"/>
      <c r="BH46" s="8"/>
      <c r="BI46" s="1"/>
      <c r="BJ46" s="8"/>
      <c r="BK46" s="8"/>
      <c r="BL46" s="1"/>
    </row>
    <row r="47" spans="1:64" ht="11.25" customHeight="1">
      <c r="A47" s="127" t="s">
        <v>274</v>
      </c>
      <c r="B47" s="128"/>
      <c r="C47" s="128"/>
      <c r="D47" s="128"/>
      <c r="E47" s="12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28" t="s">
        <v>285</v>
      </c>
      <c r="S47" s="128" t="s">
        <v>284</v>
      </c>
      <c r="T47" s="128" t="s">
        <v>284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28" t="s">
        <v>286</v>
      </c>
      <c r="AG47" s="128" t="s">
        <v>286</v>
      </c>
      <c r="AH47" s="128" t="s">
        <v>286</v>
      </c>
      <c r="AI47" s="128" t="s">
        <v>286</v>
      </c>
      <c r="AJ47" s="128" t="s">
        <v>286</v>
      </c>
      <c r="AK47" s="128" t="s">
        <v>286</v>
      </c>
      <c r="AL47" s="128" t="s">
        <v>286</v>
      </c>
      <c r="AM47" s="128" t="s">
        <v>286</v>
      </c>
      <c r="AN47" s="128" t="s">
        <v>286</v>
      </c>
      <c r="AO47" s="128" t="s">
        <v>286</v>
      </c>
      <c r="AP47" s="128" t="s">
        <v>286</v>
      </c>
      <c r="AQ47" s="128" t="s">
        <v>286</v>
      </c>
      <c r="AR47" s="128" t="s">
        <v>285</v>
      </c>
      <c r="AS47" s="128" t="s">
        <v>284</v>
      </c>
      <c r="AT47" s="128" t="s">
        <v>284</v>
      </c>
      <c r="AU47" s="128" t="s">
        <v>284</v>
      </c>
      <c r="AV47" s="128" t="s">
        <v>284</v>
      </c>
      <c r="AW47" s="128" t="s">
        <v>284</v>
      </c>
      <c r="AX47" s="128" t="s">
        <v>284</v>
      </c>
      <c r="AY47" s="128" t="s">
        <v>284</v>
      </c>
      <c r="AZ47" s="128" t="s">
        <v>284</v>
      </c>
      <c r="BA47" s="128" t="s">
        <v>284</v>
      </c>
      <c r="BB47" s="8"/>
      <c r="BC47" s="1"/>
      <c r="BD47" s="8"/>
      <c r="BE47" s="8"/>
      <c r="BF47" s="1"/>
      <c r="BG47" s="8"/>
      <c r="BH47" s="8"/>
      <c r="BI47" s="1"/>
      <c r="BJ47" s="8"/>
      <c r="BK47" s="8"/>
      <c r="BL47" s="1"/>
    </row>
    <row r="48" spans="1:64" ht="11.25" customHeight="1">
      <c r="A48" s="127"/>
      <c r="B48" s="128"/>
      <c r="C48" s="128"/>
      <c r="D48" s="128"/>
      <c r="E48" s="12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28"/>
      <c r="S48" s="128"/>
      <c r="T48" s="128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8"/>
      <c r="BC48" s="1"/>
      <c r="BD48" s="8"/>
      <c r="BE48" s="8"/>
      <c r="BF48" s="1"/>
      <c r="BG48" s="8"/>
      <c r="BH48" s="8"/>
      <c r="BI48" s="1"/>
      <c r="BJ48" s="8"/>
      <c r="BK48" s="8"/>
      <c r="BL48" s="1"/>
    </row>
    <row r="49" spans="1:64" ht="11.25" customHeight="1">
      <c r="A49" s="127"/>
      <c r="B49" s="128"/>
      <c r="C49" s="128"/>
      <c r="D49" s="128"/>
      <c r="E49" s="128"/>
      <c r="F49" s="9" t="s">
        <v>287</v>
      </c>
      <c r="G49" s="9" t="s">
        <v>287</v>
      </c>
      <c r="H49" s="9" t="s">
        <v>287</v>
      </c>
      <c r="I49" s="9" t="s">
        <v>287</v>
      </c>
      <c r="J49" s="9" t="s">
        <v>287</v>
      </c>
      <c r="K49" s="9" t="s">
        <v>287</v>
      </c>
      <c r="L49" s="9" t="s">
        <v>287</v>
      </c>
      <c r="M49" s="9" t="s">
        <v>287</v>
      </c>
      <c r="N49" s="9" t="s">
        <v>287</v>
      </c>
      <c r="O49" s="9" t="s">
        <v>287</v>
      </c>
      <c r="P49" s="9" t="s">
        <v>287</v>
      </c>
      <c r="Q49" s="9" t="s">
        <v>287</v>
      </c>
      <c r="R49" s="128"/>
      <c r="S49" s="128"/>
      <c r="T49" s="128"/>
      <c r="U49" s="9" t="s">
        <v>287</v>
      </c>
      <c r="V49" s="9" t="s">
        <v>287</v>
      </c>
      <c r="W49" s="9" t="s">
        <v>287</v>
      </c>
      <c r="X49" s="9" t="s">
        <v>287</v>
      </c>
      <c r="Y49" s="9" t="s">
        <v>287</v>
      </c>
      <c r="Z49" s="9" t="s">
        <v>287</v>
      </c>
      <c r="AA49" s="9" t="s">
        <v>287</v>
      </c>
      <c r="AB49" s="9" t="s">
        <v>287</v>
      </c>
      <c r="AC49" s="9" t="s">
        <v>287</v>
      </c>
      <c r="AD49" s="9" t="s">
        <v>287</v>
      </c>
      <c r="AE49" s="9" t="s">
        <v>287</v>
      </c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8"/>
      <c r="BC49" s="1"/>
      <c r="BD49" s="8"/>
      <c r="BE49" s="8"/>
      <c r="BF49" s="1"/>
      <c r="BG49" s="8"/>
      <c r="BH49" s="8"/>
      <c r="BI49" s="1"/>
      <c r="BJ49" s="8"/>
      <c r="BK49" s="8"/>
      <c r="BL49" s="1"/>
    </row>
    <row r="50" spans="1:64" ht="11.25" customHeight="1">
      <c r="A50" s="127"/>
      <c r="B50" s="128"/>
      <c r="C50" s="128"/>
      <c r="D50" s="128"/>
      <c r="E50" s="128"/>
      <c r="F50" s="9" t="s">
        <v>287</v>
      </c>
      <c r="G50" s="9" t="s">
        <v>287</v>
      </c>
      <c r="H50" s="9" t="s">
        <v>287</v>
      </c>
      <c r="I50" s="9" t="s">
        <v>287</v>
      </c>
      <c r="J50" s="9" t="s">
        <v>287</v>
      </c>
      <c r="K50" s="9" t="s">
        <v>287</v>
      </c>
      <c r="L50" s="9" t="s">
        <v>287</v>
      </c>
      <c r="M50" s="9" t="s">
        <v>287</v>
      </c>
      <c r="N50" s="9" t="s">
        <v>287</v>
      </c>
      <c r="O50" s="9" t="s">
        <v>287</v>
      </c>
      <c r="P50" s="9" t="s">
        <v>287</v>
      </c>
      <c r="Q50" s="9" t="s">
        <v>287</v>
      </c>
      <c r="R50" s="128"/>
      <c r="S50" s="128"/>
      <c r="T50" s="128"/>
      <c r="U50" s="9" t="s">
        <v>287</v>
      </c>
      <c r="V50" s="9" t="s">
        <v>287</v>
      </c>
      <c r="W50" s="9" t="s">
        <v>287</v>
      </c>
      <c r="X50" s="9" t="s">
        <v>287</v>
      </c>
      <c r="Y50" s="9" t="s">
        <v>287</v>
      </c>
      <c r="Z50" s="9" t="s">
        <v>287</v>
      </c>
      <c r="AA50" s="9" t="s">
        <v>287</v>
      </c>
      <c r="AB50" s="9" t="s">
        <v>287</v>
      </c>
      <c r="AC50" s="9" t="s">
        <v>287</v>
      </c>
      <c r="AD50" s="9" t="s">
        <v>287</v>
      </c>
      <c r="AE50" s="9" t="s">
        <v>287</v>
      </c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8"/>
      <c r="BC50" s="1"/>
      <c r="BD50" s="8"/>
      <c r="BE50" s="8"/>
      <c r="BF50" s="1"/>
      <c r="BG50" s="8"/>
      <c r="BH50" s="8"/>
      <c r="BI50" s="1"/>
      <c r="BJ50" s="8"/>
      <c r="BK50" s="8"/>
      <c r="BL50" s="1"/>
    </row>
    <row r="51" spans="1:64" ht="11.25" customHeight="1">
      <c r="A51" s="127"/>
      <c r="B51" s="128"/>
      <c r="C51" s="128"/>
      <c r="D51" s="128"/>
      <c r="E51" s="12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28"/>
      <c r="S51" s="128"/>
      <c r="T51" s="128"/>
      <c r="U51" s="9" t="s">
        <v>287</v>
      </c>
      <c r="V51" s="9" t="s">
        <v>287</v>
      </c>
      <c r="W51" s="9"/>
      <c r="X51" s="9"/>
      <c r="Y51" s="9"/>
      <c r="Z51" s="9"/>
      <c r="AA51" s="9"/>
      <c r="AB51" s="9"/>
      <c r="AC51" s="9"/>
      <c r="AD51" s="9"/>
      <c r="AE51" s="9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8"/>
      <c r="BC51" s="1"/>
      <c r="BD51" s="8"/>
      <c r="BE51" s="8"/>
      <c r="BF51" s="1"/>
      <c r="BG51" s="8"/>
      <c r="BH51" s="8"/>
      <c r="BI51" s="1"/>
      <c r="BJ51" s="8"/>
      <c r="BK51" s="8"/>
      <c r="BL51" s="1"/>
    </row>
    <row r="52" spans="1:64" ht="11.25" customHeight="1">
      <c r="A52" s="127"/>
      <c r="B52" s="128"/>
      <c r="C52" s="128"/>
      <c r="D52" s="128"/>
      <c r="E52" s="12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28"/>
      <c r="S52" s="128"/>
      <c r="T52" s="128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8"/>
      <c r="BC52" s="1"/>
      <c r="BD52" s="8"/>
      <c r="BE52" s="8"/>
      <c r="BF52" s="1"/>
      <c r="BG52" s="8"/>
      <c r="BH52" s="8"/>
      <c r="BI52" s="1"/>
      <c r="BJ52" s="8"/>
      <c r="BK52" s="8"/>
      <c r="BL52" s="1"/>
    </row>
    <row r="53" spans="1:64" ht="2.25" customHeight="1">
      <c r="A53" s="3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8"/>
      <c r="BC53" s="1"/>
      <c r="BD53" s="8"/>
      <c r="BE53" s="8"/>
      <c r="BF53" s="1"/>
      <c r="BG53" s="8"/>
      <c r="BH53" s="8"/>
      <c r="BI53" s="1"/>
      <c r="BJ53" s="8"/>
      <c r="BK53" s="8"/>
      <c r="BL53" s="1"/>
    </row>
    <row r="54" spans="1:64" ht="11.25" customHeight="1">
      <c r="A54" s="127" t="s">
        <v>275</v>
      </c>
      <c r="B54" s="128"/>
      <c r="C54" s="128"/>
      <c r="D54" s="128"/>
      <c r="E54" s="12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28" t="s">
        <v>285</v>
      </c>
      <c r="S54" s="128" t="s">
        <v>284</v>
      </c>
      <c r="T54" s="128" t="s">
        <v>284</v>
      </c>
      <c r="U54" s="128" t="s">
        <v>286</v>
      </c>
      <c r="V54" s="128" t="s">
        <v>286</v>
      </c>
      <c r="W54" s="128" t="s">
        <v>286</v>
      </c>
      <c r="X54" s="128" t="s">
        <v>286</v>
      </c>
      <c r="Y54" s="128" t="s">
        <v>286</v>
      </c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 t="s">
        <v>285</v>
      </c>
      <c r="AT54" s="128" t="s">
        <v>284</v>
      </c>
      <c r="AU54" s="128" t="s">
        <v>284</v>
      </c>
      <c r="AV54" s="128" t="s">
        <v>284</v>
      </c>
      <c r="AW54" s="128" t="s">
        <v>284</v>
      </c>
      <c r="AX54" s="128" t="s">
        <v>284</v>
      </c>
      <c r="AY54" s="128" t="s">
        <v>284</v>
      </c>
      <c r="AZ54" s="128" t="s">
        <v>284</v>
      </c>
      <c r="BA54" s="128" t="s">
        <v>284</v>
      </c>
      <c r="BB54" s="8"/>
      <c r="BC54" s="1"/>
      <c r="BD54" s="8"/>
      <c r="BE54" s="8"/>
      <c r="BF54" s="1"/>
      <c r="BG54" s="8"/>
      <c r="BH54" s="8"/>
      <c r="BI54" s="1"/>
      <c r="BJ54" s="8"/>
      <c r="BK54" s="8"/>
      <c r="BL54" s="1"/>
    </row>
    <row r="55" spans="1:64" ht="11.25" customHeight="1">
      <c r="A55" s="127"/>
      <c r="B55" s="128"/>
      <c r="C55" s="128"/>
      <c r="D55" s="128"/>
      <c r="E55" s="128"/>
      <c r="F55" s="9" t="s">
        <v>287</v>
      </c>
      <c r="G55" s="9" t="s">
        <v>287</v>
      </c>
      <c r="H55" s="9" t="s">
        <v>287</v>
      </c>
      <c r="I55" s="9" t="s">
        <v>287</v>
      </c>
      <c r="J55" s="9" t="s">
        <v>287</v>
      </c>
      <c r="K55" s="9" t="s">
        <v>287</v>
      </c>
      <c r="L55" s="9" t="s">
        <v>287</v>
      </c>
      <c r="M55" s="9" t="s">
        <v>287</v>
      </c>
      <c r="N55" s="9" t="s">
        <v>287</v>
      </c>
      <c r="O55" s="9" t="s">
        <v>287</v>
      </c>
      <c r="P55" s="9" t="s">
        <v>287</v>
      </c>
      <c r="Q55" s="9" t="s">
        <v>287</v>
      </c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8"/>
      <c r="BC55" s="1"/>
      <c r="BD55" s="8"/>
      <c r="BE55" s="8"/>
      <c r="BF55" s="1"/>
      <c r="BG55" s="8"/>
      <c r="BH55" s="8"/>
      <c r="BI55" s="1"/>
      <c r="BJ55" s="8"/>
      <c r="BK55" s="8"/>
      <c r="BL55" s="1"/>
    </row>
    <row r="56" spans="1:64" ht="11.25" customHeight="1">
      <c r="A56" s="127"/>
      <c r="B56" s="128"/>
      <c r="C56" s="128"/>
      <c r="D56" s="128"/>
      <c r="E56" s="12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8"/>
      <c r="BC56" s="1"/>
      <c r="BD56" s="8"/>
      <c r="BE56" s="8"/>
      <c r="BF56" s="1"/>
      <c r="BG56" s="8"/>
      <c r="BH56" s="8"/>
      <c r="BI56" s="1"/>
      <c r="BJ56" s="8"/>
      <c r="BK56" s="8"/>
      <c r="BL56" s="1"/>
    </row>
    <row r="57" spans="1:64" ht="11.25" customHeight="1">
      <c r="A57" s="127"/>
      <c r="B57" s="128"/>
      <c r="C57" s="128"/>
      <c r="D57" s="128"/>
      <c r="E57" s="12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8"/>
      <c r="BC57" s="1"/>
      <c r="BD57" s="8"/>
      <c r="BE57" s="8"/>
      <c r="BF57" s="1"/>
      <c r="BG57" s="8"/>
      <c r="BH57" s="8"/>
      <c r="BI57" s="1"/>
      <c r="BJ57" s="8"/>
      <c r="BK57" s="8"/>
      <c r="BL57" s="1"/>
    </row>
    <row r="58" spans="1:64" ht="11.25" customHeight="1">
      <c r="A58" s="127"/>
      <c r="B58" s="128"/>
      <c r="C58" s="128"/>
      <c r="D58" s="128"/>
      <c r="E58" s="12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8"/>
      <c r="BC58" s="1"/>
      <c r="BD58" s="8"/>
      <c r="BE58" s="8"/>
      <c r="BF58" s="1"/>
      <c r="BG58" s="8"/>
      <c r="BH58" s="8"/>
      <c r="BI58" s="1"/>
      <c r="BJ58" s="8"/>
      <c r="BK58" s="8"/>
      <c r="BL58" s="1"/>
    </row>
    <row r="59" spans="1:64" ht="11.25" customHeight="1">
      <c r="A59" s="127"/>
      <c r="B59" s="128"/>
      <c r="C59" s="128"/>
      <c r="D59" s="128"/>
      <c r="E59" s="12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8"/>
      <c r="BC59" s="1"/>
      <c r="BD59" s="8"/>
      <c r="BE59" s="8"/>
      <c r="BF59" s="1"/>
      <c r="BG59" s="8"/>
      <c r="BH59" s="8"/>
      <c r="BI59" s="1"/>
      <c r="BJ59" s="8"/>
      <c r="BK59" s="8"/>
      <c r="BL59" s="1"/>
    </row>
    <row r="60" spans="1:64" ht="2.25" customHeight="1">
      <c r="A60" s="3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8"/>
      <c r="BC60" s="1"/>
      <c r="BD60" s="8"/>
      <c r="BE60" s="8"/>
      <c r="BF60" s="1"/>
      <c r="BG60" s="8"/>
      <c r="BH60" s="8"/>
      <c r="BI60" s="1"/>
      <c r="BJ60" s="8"/>
      <c r="BK60" s="8"/>
      <c r="BL60" s="1"/>
    </row>
    <row r="61" spans="1:64" ht="11.25" customHeight="1">
      <c r="A61" s="127" t="s">
        <v>276</v>
      </c>
      <c r="B61" s="128"/>
      <c r="C61" s="128"/>
      <c r="D61" s="128"/>
      <c r="E61" s="12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28" t="s">
        <v>284</v>
      </c>
      <c r="T61" s="128" t="s">
        <v>284</v>
      </c>
      <c r="U61" s="128"/>
      <c r="V61" s="128"/>
      <c r="W61" s="128"/>
      <c r="X61" s="9"/>
      <c r="Y61" s="9"/>
      <c r="Z61" s="9"/>
      <c r="AA61" s="9"/>
      <c r="AB61" s="9"/>
      <c r="AC61" s="9"/>
      <c r="AD61" s="128" t="s">
        <v>286</v>
      </c>
      <c r="AE61" s="128" t="s">
        <v>286</v>
      </c>
      <c r="AF61" s="128" t="s">
        <v>286</v>
      </c>
      <c r="AG61" s="128" t="s">
        <v>286</v>
      </c>
      <c r="AH61" s="9" t="s">
        <v>285</v>
      </c>
      <c r="AI61" s="128" t="s">
        <v>288</v>
      </c>
      <c r="AJ61" s="128" t="s">
        <v>288</v>
      </c>
      <c r="AK61" s="128" t="s">
        <v>288</v>
      </c>
      <c r="AL61" s="128" t="s">
        <v>288</v>
      </c>
      <c r="AM61" s="128" t="s">
        <v>211</v>
      </c>
      <c r="AN61" s="128" t="s">
        <v>211</v>
      </c>
      <c r="AO61" s="128" t="s">
        <v>211</v>
      </c>
      <c r="AP61" s="128" t="s">
        <v>211</v>
      </c>
      <c r="AQ61" s="128" t="s">
        <v>289</v>
      </c>
      <c r="AR61" s="128" t="s">
        <v>289</v>
      </c>
      <c r="AS61" s="128" t="s">
        <v>146</v>
      </c>
      <c r="AT61" s="128" t="s">
        <v>146</v>
      </c>
      <c r="AU61" s="128" t="s">
        <v>146</v>
      </c>
      <c r="AV61" s="128" t="s">
        <v>146</v>
      </c>
      <c r="AW61" s="128" t="s">
        <v>146</v>
      </c>
      <c r="AX61" s="128" t="s">
        <v>146</v>
      </c>
      <c r="AY61" s="128" t="s">
        <v>146</v>
      </c>
      <c r="AZ61" s="128" t="s">
        <v>146</v>
      </c>
      <c r="BA61" s="128" t="s">
        <v>146</v>
      </c>
      <c r="BB61" s="8"/>
      <c r="BC61" s="1"/>
      <c r="BD61" s="8"/>
      <c r="BE61" s="8"/>
      <c r="BF61" s="1"/>
      <c r="BG61" s="8"/>
      <c r="BH61" s="8"/>
      <c r="BI61" s="1"/>
      <c r="BJ61" s="8"/>
      <c r="BK61" s="8"/>
      <c r="BL61" s="1"/>
    </row>
    <row r="62" spans="1:64" ht="11.25" customHeight="1">
      <c r="A62" s="127"/>
      <c r="B62" s="128"/>
      <c r="C62" s="128"/>
      <c r="D62" s="128"/>
      <c r="E62" s="128"/>
      <c r="F62" s="9" t="s">
        <v>287</v>
      </c>
      <c r="G62" s="9" t="s">
        <v>287</v>
      </c>
      <c r="H62" s="9" t="s">
        <v>287</v>
      </c>
      <c r="I62" s="9" t="s">
        <v>287</v>
      </c>
      <c r="J62" s="9" t="s">
        <v>287</v>
      </c>
      <c r="K62" s="9" t="s">
        <v>287</v>
      </c>
      <c r="L62" s="9" t="s">
        <v>287</v>
      </c>
      <c r="M62" s="9" t="s">
        <v>287</v>
      </c>
      <c r="N62" s="9" t="s">
        <v>287</v>
      </c>
      <c r="O62" s="9" t="s">
        <v>287</v>
      </c>
      <c r="P62" s="9" t="s">
        <v>287</v>
      </c>
      <c r="Q62" s="9" t="s">
        <v>287</v>
      </c>
      <c r="R62" s="9"/>
      <c r="S62" s="128"/>
      <c r="T62" s="128"/>
      <c r="U62" s="128"/>
      <c r="V62" s="128"/>
      <c r="W62" s="128"/>
      <c r="X62" s="9" t="s">
        <v>287</v>
      </c>
      <c r="Y62" s="9" t="s">
        <v>287</v>
      </c>
      <c r="Z62" s="9" t="s">
        <v>287</v>
      </c>
      <c r="AA62" s="9" t="s">
        <v>287</v>
      </c>
      <c r="AB62" s="9" t="s">
        <v>287</v>
      </c>
      <c r="AC62" s="9" t="s">
        <v>287</v>
      </c>
      <c r="AD62" s="128"/>
      <c r="AE62" s="128"/>
      <c r="AF62" s="128"/>
      <c r="AG62" s="128"/>
      <c r="AH62" s="9" t="s">
        <v>285</v>
      </c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8"/>
      <c r="BC62" s="1"/>
      <c r="BD62" s="8"/>
      <c r="BE62" s="8"/>
      <c r="BF62" s="1"/>
      <c r="BG62" s="8"/>
      <c r="BH62" s="8"/>
      <c r="BI62" s="1"/>
      <c r="BJ62" s="8"/>
      <c r="BK62" s="8"/>
      <c r="BL62" s="1"/>
    </row>
    <row r="63" spans="1:64" ht="11.25" customHeight="1">
      <c r="A63" s="127"/>
      <c r="B63" s="128"/>
      <c r="C63" s="128"/>
      <c r="D63" s="128"/>
      <c r="E63" s="12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 t="s">
        <v>285</v>
      </c>
      <c r="S63" s="128"/>
      <c r="T63" s="128"/>
      <c r="U63" s="128"/>
      <c r="V63" s="128"/>
      <c r="W63" s="128"/>
      <c r="X63" s="9"/>
      <c r="Y63" s="9"/>
      <c r="Z63" s="9"/>
      <c r="AA63" s="9"/>
      <c r="AB63" s="9"/>
      <c r="AC63" s="9"/>
      <c r="AD63" s="128"/>
      <c r="AE63" s="128"/>
      <c r="AF63" s="128"/>
      <c r="AG63" s="128"/>
      <c r="AH63" s="9" t="s">
        <v>285</v>
      </c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8"/>
      <c r="BC63" s="1"/>
      <c r="BD63" s="8"/>
      <c r="BE63" s="8"/>
      <c r="BF63" s="1"/>
      <c r="BG63" s="8"/>
      <c r="BH63" s="8"/>
      <c r="BI63" s="1"/>
      <c r="BJ63" s="8"/>
      <c r="BK63" s="8"/>
      <c r="BL63" s="1"/>
    </row>
    <row r="64" spans="1:64" ht="11.25" customHeight="1">
      <c r="A64" s="127"/>
      <c r="B64" s="128"/>
      <c r="C64" s="128"/>
      <c r="D64" s="128"/>
      <c r="E64" s="12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 t="s">
        <v>285</v>
      </c>
      <c r="S64" s="128"/>
      <c r="T64" s="128"/>
      <c r="U64" s="128"/>
      <c r="V64" s="128"/>
      <c r="W64" s="128"/>
      <c r="X64" s="9"/>
      <c r="Y64" s="9"/>
      <c r="Z64" s="9"/>
      <c r="AA64" s="9"/>
      <c r="AB64" s="9"/>
      <c r="AC64" s="9"/>
      <c r="AD64" s="128"/>
      <c r="AE64" s="128"/>
      <c r="AF64" s="128"/>
      <c r="AG64" s="128"/>
      <c r="AH64" s="9" t="s">
        <v>285</v>
      </c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8"/>
      <c r="BC64" s="1"/>
      <c r="BD64" s="8"/>
      <c r="BE64" s="8"/>
      <c r="BF64" s="1"/>
      <c r="BG64" s="8"/>
      <c r="BH64" s="8"/>
      <c r="BI64" s="1"/>
      <c r="BJ64" s="8"/>
      <c r="BK64" s="8"/>
      <c r="BL64" s="1"/>
    </row>
    <row r="65" spans="1:64" ht="11.25" customHeight="1">
      <c r="A65" s="127"/>
      <c r="B65" s="128"/>
      <c r="C65" s="128"/>
      <c r="D65" s="128"/>
      <c r="E65" s="12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28"/>
      <c r="T65" s="128"/>
      <c r="U65" s="128"/>
      <c r="V65" s="128"/>
      <c r="W65" s="128"/>
      <c r="X65" s="9"/>
      <c r="Y65" s="9"/>
      <c r="Z65" s="9"/>
      <c r="AA65" s="9"/>
      <c r="AB65" s="9"/>
      <c r="AC65" s="9"/>
      <c r="AD65" s="128"/>
      <c r="AE65" s="128"/>
      <c r="AF65" s="128"/>
      <c r="AG65" s="128"/>
      <c r="AH65" s="9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8"/>
      <c r="BC65" s="1"/>
      <c r="BD65" s="8"/>
      <c r="BE65" s="8"/>
      <c r="BF65" s="1"/>
      <c r="BG65" s="8"/>
      <c r="BH65" s="8"/>
      <c r="BI65" s="1"/>
      <c r="BJ65" s="8"/>
      <c r="BK65" s="8"/>
      <c r="BL65" s="1"/>
    </row>
    <row r="66" spans="1:64" ht="11.25" customHeight="1">
      <c r="A66" s="127"/>
      <c r="B66" s="128"/>
      <c r="C66" s="128"/>
      <c r="D66" s="128"/>
      <c r="E66" s="12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28"/>
      <c r="T66" s="128"/>
      <c r="U66" s="128"/>
      <c r="V66" s="128"/>
      <c r="W66" s="128"/>
      <c r="X66" s="9"/>
      <c r="Y66" s="9"/>
      <c r="Z66" s="9"/>
      <c r="AA66" s="9"/>
      <c r="AB66" s="9"/>
      <c r="AC66" s="9"/>
      <c r="AD66" s="128"/>
      <c r="AE66" s="128"/>
      <c r="AF66" s="128"/>
      <c r="AG66" s="128"/>
      <c r="AH66" s="9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8"/>
      <c r="BC66" s="1"/>
      <c r="BD66" s="8"/>
      <c r="BE66" s="8"/>
      <c r="BF66" s="1"/>
      <c r="BG66" s="8"/>
      <c r="BH66" s="8"/>
      <c r="BI66" s="1"/>
      <c r="BJ66" s="8"/>
      <c r="BK66" s="8"/>
      <c r="BL66" s="1"/>
    </row>
    <row r="67" spans="1:64" ht="13.5" customHeight="1" hidden="1">
      <c r="A67" s="3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8"/>
      <c r="BC67" s="1"/>
      <c r="BD67" s="8"/>
      <c r="BE67" s="8"/>
      <c r="BF67" s="1"/>
      <c r="BG67" s="8"/>
      <c r="BH67" s="8"/>
      <c r="BI67" s="1"/>
      <c r="BJ67" s="8"/>
      <c r="BK67" s="8"/>
      <c r="BL67" s="1"/>
    </row>
    <row r="68" spans="1:64" ht="13.5" customHeight="1" hidden="1">
      <c r="A68" s="127" t="s">
        <v>277</v>
      </c>
      <c r="B68" s="128" t="s">
        <v>146</v>
      </c>
      <c r="C68" s="128" t="s">
        <v>146</v>
      </c>
      <c r="D68" s="128" t="s">
        <v>146</v>
      </c>
      <c r="E68" s="128" t="s">
        <v>146</v>
      </c>
      <c r="F68" s="128" t="s">
        <v>146</v>
      </c>
      <c r="G68" s="128" t="s">
        <v>146</v>
      </c>
      <c r="H68" s="128" t="s">
        <v>146</v>
      </c>
      <c r="I68" s="128" t="s">
        <v>146</v>
      </c>
      <c r="J68" s="128" t="s">
        <v>146</v>
      </c>
      <c r="K68" s="128" t="s">
        <v>146</v>
      </c>
      <c r="L68" s="128" t="s">
        <v>146</v>
      </c>
      <c r="M68" s="128" t="s">
        <v>146</v>
      </c>
      <c r="N68" s="128" t="s">
        <v>146</v>
      </c>
      <c r="O68" s="128" t="s">
        <v>146</v>
      </c>
      <c r="P68" s="128" t="s">
        <v>146</v>
      </c>
      <c r="Q68" s="128" t="s">
        <v>146</v>
      </c>
      <c r="R68" s="128" t="s">
        <v>146</v>
      </c>
      <c r="S68" s="128" t="s">
        <v>146</v>
      </c>
      <c r="T68" s="128" t="s">
        <v>146</v>
      </c>
      <c r="U68" s="128" t="s">
        <v>146</v>
      </c>
      <c r="V68" s="128" t="s">
        <v>146</v>
      </c>
      <c r="W68" s="128" t="s">
        <v>146</v>
      </c>
      <c r="X68" s="128" t="s">
        <v>146</v>
      </c>
      <c r="Y68" s="128" t="s">
        <v>146</v>
      </c>
      <c r="Z68" s="128" t="s">
        <v>146</v>
      </c>
      <c r="AA68" s="128" t="s">
        <v>146</v>
      </c>
      <c r="AB68" s="128" t="s">
        <v>146</v>
      </c>
      <c r="AC68" s="128" t="s">
        <v>146</v>
      </c>
      <c r="AD68" s="128" t="s">
        <v>146</v>
      </c>
      <c r="AE68" s="128" t="s">
        <v>146</v>
      </c>
      <c r="AF68" s="128" t="s">
        <v>146</v>
      </c>
      <c r="AG68" s="128" t="s">
        <v>146</v>
      </c>
      <c r="AH68" s="128" t="s">
        <v>146</v>
      </c>
      <c r="AI68" s="128" t="s">
        <v>146</v>
      </c>
      <c r="AJ68" s="128" t="s">
        <v>146</v>
      </c>
      <c r="AK68" s="128" t="s">
        <v>146</v>
      </c>
      <c r="AL68" s="128" t="s">
        <v>146</v>
      </c>
      <c r="AM68" s="128" t="s">
        <v>146</v>
      </c>
      <c r="AN68" s="128" t="s">
        <v>146</v>
      </c>
      <c r="AO68" s="128" t="s">
        <v>146</v>
      </c>
      <c r="AP68" s="128" t="s">
        <v>146</v>
      </c>
      <c r="AQ68" s="128" t="s">
        <v>146</v>
      </c>
      <c r="AR68" s="128" t="s">
        <v>146</v>
      </c>
      <c r="AS68" s="128" t="s">
        <v>146</v>
      </c>
      <c r="AT68" s="128" t="s">
        <v>146</v>
      </c>
      <c r="AU68" s="128" t="s">
        <v>146</v>
      </c>
      <c r="AV68" s="128" t="s">
        <v>146</v>
      </c>
      <c r="AW68" s="128" t="s">
        <v>146</v>
      </c>
      <c r="AX68" s="128" t="s">
        <v>146</v>
      </c>
      <c r="AY68" s="128" t="s">
        <v>146</v>
      </c>
      <c r="AZ68" s="128" t="s">
        <v>146</v>
      </c>
      <c r="BA68" s="128" t="s">
        <v>146</v>
      </c>
      <c r="BB68" s="8"/>
      <c r="BC68" s="1"/>
      <c r="BD68" s="8"/>
      <c r="BE68" s="8"/>
      <c r="BF68" s="1"/>
      <c r="BG68" s="8"/>
      <c r="BH68" s="8"/>
      <c r="BI68" s="1"/>
      <c r="BJ68" s="8"/>
      <c r="BK68" s="8"/>
      <c r="BL68" s="1"/>
    </row>
    <row r="69" spans="1:64" ht="13.5" customHeight="1" hidden="1">
      <c r="A69" s="127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8"/>
      <c r="BC69" s="1"/>
      <c r="BD69" s="8"/>
      <c r="BE69" s="8"/>
      <c r="BF69" s="1"/>
      <c r="BG69" s="8"/>
      <c r="BH69" s="8"/>
      <c r="BI69" s="1"/>
      <c r="BJ69" s="8"/>
      <c r="BK69" s="8"/>
      <c r="BL69" s="1"/>
    </row>
    <row r="70" spans="1:64" ht="13.5" customHeight="1" hidden="1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8"/>
      <c r="BC70" s="1"/>
      <c r="BD70" s="8"/>
      <c r="BE70" s="8"/>
      <c r="BF70" s="1"/>
      <c r="BG70" s="8"/>
      <c r="BH70" s="8"/>
      <c r="BI70" s="1"/>
      <c r="BJ70" s="8"/>
      <c r="BK70" s="8"/>
      <c r="BL70" s="1"/>
    </row>
    <row r="71" spans="1:64" ht="13.5" customHeight="1" hidden="1">
      <c r="A71" s="127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8"/>
      <c r="BC71" s="1"/>
      <c r="BD71" s="8"/>
      <c r="BE71" s="8"/>
      <c r="BF71" s="1"/>
      <c r="BG71" s="8"/>
      <c r="BH71" s="8"/>
      <c r="BI71" s="1"/>
      <c r="BJ71" s="8"/>
      <c r="BK71" s="8"/>
      <c r="BL71" s="1"/>
    </row>
    <row r="72" spans="1:64" ht="13.5" customHeight="1" hidden="1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8"/>
      <c r="BC72" s="1"/>
      <c r="BD72" s="8"/>
      <c r="BE72" s="8"/>
      <c r="BF72" s="1"/>
      <c r="BG72" s="8"/>
      <c r="BH72" s="8"/>
      <c r="BI72" s="1"/>
      <c r="BJ72" s="8"/>
      <c r="BK72" s="8"/>
      <c r="BL72" s="1"/>
    </row>
    <row r="73" spans="1:64" ht="13.5" customHeight="1" hidden="1">
      <c r="A73" s="127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8"/>
      <c r="BC73" s="1"/>
      <c r="BD73" s="8"/>
      <c r="BE73" s="8"/>
      <c r="BF73" s="1"/>
      <c r="BG73" s="8"/>
      <c r="BH73" s="8"/>
      <c r="BI73" s="1"/>
      <c r="BJ73" s="8"/>
      <c r="BK73" s="8"/>
      <c r="BL73" s="1"/>
    </row>
    <row r="74" spans="1:64" ht="13.5" customHeight="1" hidden="1">
      <c r="A74" s="3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8"/>
      <c r="BC74" s="1"/>
      <c r="BD74" s="8"/>
      <c r="BE74" s="8"/>
      <c r="BF74" s="1"/>
      <c r="BG74" s="8"/>
      <c r="BH74" s="8"/>
      <c r="BI74" s="1"/>
      <c r="BJ74" s="8"/>
      <c r="BK74" s="8"/>
      <c r="BL74" s="1"/>
    </row>
    <row r="75" spans="1:64" ht="13.5" customHeight="1" hidden="1">
      <c r="A75" s="127" t="s">
        <v>278</v>
      </c>
      <c r="B75" s="128" t="s">
        <v>146</v>
      </c>
      <c r="C75" s="128" t="s">
        <v>146</v>
      </c>
      <c r="D75" s="128" t="s">
        <v>146</v>
      </c>
      <c r="E75" s="128" t="s">
        <v>146</v>
      </c>
      <c r="F75" s="128" t="s">
        <v>146</v>
      </c>
      <c r="G75" s="128" t="s">
        <v>146</v>
      </c>
      <c r="H75" s="128" t="s">
        <v>146</v>
      </c>
      <c r="I75" s="128" t="s">
        <v>146</v>
      </c>
      <c r="J75" s="128" t="s">
        <v>146</v>
      </c>
      <c r="K75" s="128" t="s">
        <v>146</v>
      </c>
      <c r="L75" s="128" t="s">
        <v>146</v>
      </c>
      <c r="M75" s="128" t="s">
        <v>146</v>
      </c>
      <c r="N75" s="128" t="s">
        <v>146</v>
      </c>
      <c r="O75" s="128" t="s">
        <v>146</v>
      </c>
      <c r="P75" s="128" t="s">
        <v>146</v>
      </c>
      <c r="Q75" s="128" t="s">
        <v>146</v>
      </c>
      <c r="R75" s="128" t="s">
        <v>146</v>
      </c>
      <c r="S75" s="128" t="s">
        <v>146</v>
      </c>
      <c r="T75" s="128" t="s">
        <v>146</v>
      </c>
      <c r="U75" s="128" t="s">
        <v>146</v>
      </c>
      <c r="V75" s="128" t="s">
        <v>146</v>
      </c>
      <c r="W75" s="128" t="s">
        <v>146</v>
      </c>
      <c r="X75" s="128" t="s">
        <v>146</v>
      </c>
      <c r="Y75" s="128" t="s">
        <v>146</v>
      </c>
      <c r="Z75" s="128" t="s">
        <v>146</v>
      </c>
      <c r="AA75" s="128" t="s">
        <v>146</v>
      </c>
      <c r="AB75" s="128" t="s">
        <v>146</v>
      </c>
      <c r="AC75" s="128" t="s">
        <v>146</v>
      </c>
      <c r="AD75" s="128" t="s">
        <v>146</v>
      </c>
      <c r="AE75" s="128" t="s">
        <v>146</v>
      </c>
      <c r="AF75" s="128" t="s">
        <v>146</v>
      </c>
      <c r="AG75" s="128" t="s">
        <v>146</v>
      </c>
      <c r="AH75" s="128" t="s">
        <v>146</v>
      </c>
      <c r="AI75" s="128" t="s">
        <v>146</v>
      </c>
      <c r="AJ75" s="128" t="s">
        <v>146</v>
      </c>
      <c r="AK75" s="128" t="s">
        <v>146</v>
      </c>
      <c r="AL75" s="128" t="s">
        <v>146</v>
      </c>
      <c r="AM75" s="128" t="s">
        <v>146</v>
      </c>
      <c r="AN75" s="128" t="s">
        <v>146</v>
      </c>
      <c r="AO75" s="128" t="s">
        <v>146</v>
      </c>
      <c r="AP75" s="128" t="s">
        <v>146</v>
      </c>
      <c r="AQ75" s="128" t="s">
        <v>146</v>
      </c>
      <c r="AR75" s="128" t="s">
        <v>146</v>
      </c>
      <c r="AS75" s="128" t="s">
        <v>146</v>
      </c>
      <c r="AT75" s="128" t="s">
        <v>146</v>
      </c>
      <c r="AU75" s="128" t="s">
        <v>146</v>
      </c>
      <c r="AV75" s="128" t="s">
        <v>146</v>
      </c>
      <c r="AW75" s="128" t="s">
        <v>146</v>
      </c>
      <c r="AX75" s="128" t="s">
        <v>146</v>
      </c>
      <c r="AY75" s="128" t="s">
        <v>146</v>
      </c>
      <c r="AZ75" s="128" t="s">
        <v>146</v>
      </c>
      <c r="BA75" s="128" t="s">
        <v>146</v>
      </c>
      <c r="BB75" s="8"/>
      <c r="BC75" s="1"/>
      <c r="BD75" s="8"/>
      <c r="BE75" s="8"/>
      <c r="BF75" s="1"/>
      <c r="BG75" s="8"/>
      <c r="BH75" s="8"/>
      <c r="BI75" s="1"/>
      <c r="BJ75" s="8"/>
      <c r="BK75" s="8"/>
      <c r="BL75" s="1"/>
    </row>
    <row r="76" spans="1:64" ht="13.5" customHeight="1" hidden="1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8"/>
      <c r="BC76" s="1"/>
      <c r="BD76" s="8"/>
      <c r="BE76" s="8"/>
      <c r="BF76" s="1"/>
      <c r="BG76" s="8"/>
      <c r="BH76" s="8"/>
      <c r="BI76" s="1"/>
      <c r="BJ76" s="8"/>
      <c r="BK76" s="8"/>
      <c r="BL76" s="1"/>
    </row>
    <row r="77" spans="1:64" ht="13.5" customHeight="1" hidden="1">
      <c r="A77" s="127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8"/>
      <c r="BC77" s="1"/>
      <c r="BD77" s="8"/>
      <c r="BE77" s="8"/>
      <c r="BF77" s="1"/>
      <c r="BG77" s="8"/>
      <c r="BH77" s="8"/>
      <c r="BI77" s="1"/>
      <c r="BJ77" s="8"/>
      <c r="BK77" s="8"/>
      <c r="BL77" s="1"/>
    </row>
    <row r="78" spans="1:64" ht="13.5" customHeight="1" hidden="1">
      <c r="A78" s="127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8"/>
      <c r="BC78" s="1"/>
      <c r="BD78" s="8"/>
      <c r="BE78" s="8"/>
      <c r="BF78" s="1"/>
      <c r="BG78" s="8"/>
      <c r="BH78" s="8"/>
      <c r="BI78" s="1"/>
      <c r="BJ78" s="8"/>
      <c r="BK78" s="8"/>
      <c r="BL78" s="1"/>
    </row>
    <row r="79" spans="1:64" ht="13.5" customHeight="1" hidden="1">
      <c r="A79" s="127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8"/>
      <c r="BC79" s="1"/>
      <c r="BD79" s="8"/>
      <c r="BE79" s="8"/>
      <c r="BF79" s="1"/>
      <c r="BG79" s="8"/>
      <c r="BH79" s="8"/>
      <c r="BI79" s="1"/>
      <c r="BJ79" s="8"/>
      <c r="BK79" s="8"/>
      <c r="BL79" s="1"/>
    </row>
    <row r="80" spans="1:64" ht="13.5" customHeight="1" hidden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8"/>
      <c r="BC80" s="1"/>
      <c r="BD80" s="8"/>
      <c r="BE80" s="8"/>
      <c r="BF80" s="1"/>
      <c r="BG80" s="8"/>
      <c r="BH80" s="8"/>
      <c r="BI80" s="1"/>
      <c r="BJ80" s="8"/>
      <c r="BK80" s="8"/>
      <c r="BL80" s="1"/>
    </row>
    <row r="81" spans="1:64" ht="13.5" customHeight="1" hidden="1">
      <c r="A81" s="3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8"/>
      <c r="BC81" s="1"/>
      <c r="BD81" s="8"/>
      <c r="BE81" s="8"/>
      <c r="BF81" s="1"/>
      <c r="BG81" s="8"/>
      <c r="BH81" s="8"/>
      <c r="BI81" s="1"/>
      <c r="BJ81" s="8"/>
      <c r="BK81" s="8"/>
      <c r="BL81" s="1"/>
    </row>
    <row r="82" spans="1:64" ht="13.5" customHeight="1" hidden="1">
      <c r="A82" s="127" t="s">
        <v>279</v>
      </c>
      <c r="B82" s="128" t="s">
        <v>146</v>
      </c>
      <c r="C82" s="128" t="s">
        <v>146</v>
      </c>
      <c r="D82" s="128" t="s">
        <v>146</v>
      </c>
      <c r="E82" s="128" t="s">
        <v>146</v>
      </c>
      <c r="F82" s="128" t="s">
        <v>146</v>
      </c>
      <c r="G82" s="128" t="s">
        <v>146</v>
      </c>
      <c r="H82" s="128" t="s">
        <v>146</v>
      </c>
      <c r="I82" s="128" t="s">
        <v>146</v>
      </c>
      <c r="J82" s="128" t="s">
        <v>146</v>
      </c>
      <c r="K82" s="128" t="s">
        <v>146</v>
      </c>
      <c r="L82" s="128" t="s">
        <v>146</v>
      </c>
      <c r="M82" s="128" t="s">
        <v>146</v>
      </c>
      <c r="N82" s="128" t="s">
        <v>146</v>
      </c>
      <c r="O82" s="128" t="s">
        <v>146</v>
      </c>
      <c r="P82" s="128" t="s">
        <v>146</v>
      </c>
      <c r="Q82" s="128" t="s">
        <v>146</v>
      </c>
      <c r="R82" s="128" t="s">
        <v>146</v>
      </c>
      <c r="S82" s="128" t="s">
        <v>146</v>
      </c>
      <c r="T82" s="128" t="s">
        <v>146</v>
      </c>
      <c r="U82" s="128" t="s">
        <v>146</v>
      </c>
      <c r="V82" s="128" t="s">
        <v>146</v>
      </c>
      <c r="W82" s="128" t="s">
        <v>146</v>
      </c>
      <c r="X82" s="128" t="s">
        <v>146</v>
      </c>
      <c r="Y82" s="128" t="s">
        <v>146</v>
      </c>
      <c r="Z82" s="128" t="s">
        <v>146</v>
      </c>
      <c r="AA82" s="128" t="s">
        <v>146</v>
      </c>
      <c r="AB82" s="128" t="s">
        <v>146</v>
      </c>
      <c r="AC82" s="128" t="s">
        <v>146</v>
      </c>
      <c r="AD82" s="128" t="s">
        <v>146</v>
      </c>
      <c r="AE82" s="128" t="s">
        <v>146</v>
      </c>
      <c r="AF82" s="128" t="s">
        <v>146</v>
      </c>
      <c r="AG82" s="128" t="s">
        <v>146</v>
      </c>
      <c r="AH82" s="128" t="s">
        <v>146</v>
      </c>
      <c r="AI82" s="128" t="s">
        <v>146</v>
      </c>
      <c r="AJ82" s="128" t="s">
        <v>146</v>
      </c>
      <c r="AK82" s="128" t="s">
        <v>146</v>
      </c>
      <c r="AL82" s="128" t="s">
        <v>146</v>
      </c>
      <c r="AM82" s="128" t="s">
        <v>146</v>
      </c>
      <c r="AN82" s="128" t="s">
        <v>146</v>
      </c>
      <c r="AO82" s="128" t="s">
        <v>146</v>
      </c>
      <c r="AP82" s="128" t="s">
        <v>146</v>
      </c>
      <c r="AQ82" s="128" t="s">
        <v>146</v>
      </c>
      <c r="AR82" s="128" t="s">
        <v>146</v>
      </c>
      <c r="AS82" s="128" t="s">
        <v>146</v>
      </c>
      <c r="AT82" s="128" t="s">
        <v>146</v>
      </c>
      <c r="AU82" s="128" t="s">
        <v>146</v>
      </c>
      <c r="AV82" s="128" t="s">
        <v>146</v>
      </c>
      <c r="AW82" s="128" t="s">
        <v>146</v>
      </c>
      <c r="AX82" s="128" t="s">
        <v>146</v>
      </c>
      <c r="AY82" s="128" t="s">
        <v>146</v>
      </c>
      <c r="AZ82" s="128" t="s">
        <v>146</v>
      </c>
      <c r="BA82" s="128" t="s">
        <v>146</v>
      </c>
      <c r="BB82" s="8"/>
      <c r="BC82" s="1"/>
      <c r="BD82" s="8"/>
      <c r="BE82" s="8"/>
      <c r="BF82" s="1"/>
      <c r="BG82" s="8"/>
      <c r="BH82" s="8"/>
      <c r="BI82" s="1"/>
      <c r="BJ82" s="8"/>
      <c r="BK82" s="8"/>
      <c r="BL82" s="1"/>
    </row>
    <row r="83" spans="1:64" ht="13.5" customHeight="1" hidden="1">
      <c r="A83" s="127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8"/>
      <c r="BC83" s="1"/>
      <c r="BD83" s="8"/>
      <c r="BE83" s="8"/>
      <c r="BF83" s="1"/>
      <c r="BG83" s="8"/>
      <c r="BH83" s="8"/>
      <c r="BI83" s="1"/>
      <c r="BJ83" s="8"/>
      <c r="BK83" s="8"/>
      <c r="BL83" s="1"/>
    </row>
    <row r="84" spans="1:64" ht="13.5" customHeight="1" hidden="1">
      <c r="A84" s="127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8"/>
      <c r="BC84" s="1"/>
      <c r="BD84" s="8"/>
      <c r="BE84" s="8"/>
      <c r="BF84" s="1"/>
      <c r="BG84" s="8"/>
      <c r="BH84" s="8"/>
      <c r="BI84" s="1"/>
      <c r="BJ84" s="8"/>
      <c r="BK84" s="8"/>
      <c r="BL84" s="1"/>
    </row>
    <row r="85" spans="1:64" ht="13.5" customHeight="1" hidden="1">
      <c r="A85" s="127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8"/>
      <c r="BC85" s="1"/>
      <c r="BD85" s="8"/>
      <c r="BE85" s="8"/>
      <c r="BF85" s="1"/>
      <c r="BG85" s="8"/>
      <c r="BH85" s="8"/>
      <c r="BI85" s="1"/>
      <c r="BJ85" s="8"/>
      <c r="BK85" s="8"/>
      <c r="BL85" s="1"/>
    </row>
    <row r="86" spans="1:64" ht="13.5" customHeight="1" hidden="1">
      <c r="A86" s="127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8"/>
      <c r="BC86" s="1"/>
      <c r="BD86" s="8"/>
      <c r="BE86" s="8"/>
      <c r="BF86" s="1"/>
      <c r="BG86" s="8"/>
      <c r="BH86" s="8"/>
      <c r="BI86" s="1"/>
      <c r="BJ86" s="8"/>
      <c r="BK86" s="8"/>
      <c r="BL86" s="1"/>
    </row>
    <row r="87" spans="1:64" ht="13.5" customHeight="1" hidden="1">
      <c r="A87" s="127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8"/>
      <c r="BC87" s="1"/>
      <c r="BD87" s="8"/>
      <c r="BE87" s="8"/>
      <c r="BF87" s="1"/>
      <c r="BG87" s="8"/>
      <c r="BH87" s="8"/>
      <c r="BI87" s="1"/>
      <c r="BJ87" s="8"/>
      <c r="BK87" s="8"/>
      <c r="BL87" s="1"/>
    </row>
    <row r="88" spans="1:64" ht="13.5" customHeight="1" hidden="1">
      <c r="A88" s="3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8"/>
      <c r="BC88" s="1"/>
      <c r="BD88" s="8"/>
      <c r="BE88" s="8"/>
      <c r="BF88" s="1"/>
      <c r="BG88" s="8"/>
      <c r="BH88" s="8"/>
      <c r="BI88" s="1"/>
      <c r="BJ88" s="8"/>
      <c r="BK88" s="8"/>
      <c r="BL88" s="1"/>
    </row>
    <row r="89" spans="1:64" ht="13.5" customHeight="1" hidden="1">
      <c r="A89" s="127" t="s">
        <v>280</v>
      </c>
      <c r="B89" s="128" t="s">
        <v>146</v>
      </c>
      <c r="C89" s="128" t="s">
        <v>146</v>
      </c>
      <c r="D89" s="128" t="s">
        <v>146</v>
      </c>
      <c r="E89" s="128" t="s">
        <v>146</v>
      </c>
      <c r="F89" s="128" t="s">
        <v>146</v>
      </c>
      <c r="G89" s="128" t="s">
        <v>146</v>
      </c>
      <c r="H89" s="128" t="s">
        <v>146</v>
      </c>
      <c r="I89" s="128" t="s">
        <v>146</v>
      </c>
      <c r="J89" s="128" t="s">
        <v>146</v>
      </c>
      <c r="K89" s="128" t="s">
        <v>146</v>
      </c>
      <c r="L89" s="128" t="s">
        <v>146</v>
      </c>
      <c r="M89" s="128" t="s">
        <v>146</v>
      </c>
      <c r="N89" s="128" t="s">
        <v>146</v>
      </c>
      <c r="O89" s="128" t="s">
        <v>146</v>
      </c>
      <c r="P89" s="128" t="s">
        <v>146</v>
      </c>
      <c r="Q89" s="128" t="s">
        <v>146</v>
      </c>
      <c r="R89" s="128" t="s">
        <v>146</v>
      </c>
      <c r="S89" s="128" t="s">
        <v>146</v>
      </c>
      <c r="T89" s="128" t="s">
        <v>146</v>
      </c>
      <c r="U89" s="128" t="s">
        <v>146</v>
      </c>
      <c r="V89" s="128" t="s">
        <v>146</v>
      </c>
      <c r="W89" s="128" t="s">
        <v>146</v>
      </c>
      <c r="X89" s="128" t="s">
        <v>146</v>
      </c>
      <c r="Y89" s="128" t="s">
        <v>146</v>
      </c>
      <c r="Z89" s="128" t="s">
        <v>146</v>
      </c>
      <c r="AA89" s="128" t="s">
        <v>146</v>
      </c>
      <c r="AB89" s="128" t="s">
        <v>146</v>
      </c>
      <c r="AC89" s="128" t="s">
        <v>146</v>
      </c>
      <c r="AD89" s="128" t="s">
        <v>146</v>
      </c>
      <c r="AE89" s="128" t="s">
        <v>146</v>
      </c>
      <c r="AF89" s="128" t="s">
        <v>146</v>
      </c>
      <c r="AG89" s="128" t="s">
        <v>146</v>
      </c>
      <c r="AH89" s="128" t="s">
        <v>146</v>
      </c>
      <c r="AI89" s="128" t="s">
        <v>146</v>
      </c>
      <c r="AJ89" s="128" t="s">
        <v>146</v>
      </c>
      <c r="AK89" s="128" t="s">
        <v>146</v>
      </c>
      <c r="AL89" s="128" t="s">
        <v>146</v>
      </c>
      <c r="AM89" s="128" t="s">
        <v>146</v>
      </c>
      <c r="AN89" s="128" t="s">
        <v>146</v>
      </c>
      <c r="AO89" s="128" t="s">
        <v>146</v>
      </c>
      <c r="AP89" s="128" t="s">
        <v>146</v>
      </c>
      <c r="AQ89" s="128" t="s">
        <v>146</v>
      </c>
      <c r="AR89" s="128" t="s">
        <v>146</v>
      </c>
      <c r="AS89" s="128" t="s">
        <v>146</v>
      </c>
      <c r="AT89" s="128" t="s">
        <v>146</v>
      </c>
      <c r="AU89" s="128" t="s">
        <v>146</v>
      </c>
      <c r="AV89" s="128" t="s">
        <v>146</v>
      </c>
      <c r="AW89" s="128" t="s">
        <v>146</v>
      </c>
      <c r="AX89" s="128" t="s">
        <v>146</v>
      </c>
      <c r="AY89" s="128" t="s">
        <v>146</v>
      </c>
      <c r="AZ89" s="128" t="s">
        <v>146</v>
      </c>
      <c r="BA89" s="128" t="s">
        <v>146</v>
      </c>
      <c r="BB89" s="8"/>
      <c r="BC89" s="1"/>
      <c r="BD89" s="8"/>
      <c r="BE89" s="8"/>
      <c r="BF89" s="1"/>
      <c r="BG89" s="8"/>
      <c r="BH89" s="8"/>
      <c r="BI89" s="1"/>
      <c r="BJ89" s="8"/>
      <c r="BK89" s="8"/>
      <c r="BL89" s="1"/>
    </row>
    <row r="90" spans="1:64" ht="13.5" customHeight="1" hidden="1">
      <c r="A90" s="127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8"/>
      <c r="BC90" s="1"/>
      <c r="BD90" s="8"/>
      <c r="BE90" s="8"/>
      <c r="BF90" s="1"/>
      <c r="BG90" s="8"/>
      <c r="BH90" s="8"/>
      <c r="BI90" s="1"/>
      <c r="BJ90" s="8"/>
      <c r="BK90" s="8"/>
      <c r="BL90" s="1"/>
    </row>
    <row r="91" spans="1:64" ht="13.5" customHeight="1" hidden="1">
      <c r="A91" s="127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8"/>
      <c r="BC91" s="1"/>
      <c r="BD91" s="8"/>
      <c r="BE91" s="8"/>
      <c r="BF91" s="1"/>
      <c r="BG91" s="8"/>
      <c r="BH91" s="8"/>
      <c r="BI91" s="1"/>
      <c r="BJ91" s="8"/>
      <c r="BK91" s="8"/>
      <c r="BL91" s="1"/>
    </row>
    <row r="92" spans="1:64" ht="13.5" customHeight="1" hidden="1">
      <c r="A92" s="127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8"/>
      <c r="BC92" s="1"/>
      <c r="BD92" s="8"/>
      <c r="BE92" s="8"/>
      <c r="BF92" s="1"/>
      <c r="BG92" s="8"/>
      <c r="BH92" s="8"/>
      <c r="BI92" s="1"/>
      <c r="BJ92" s="8"/>
      <c r="BK92" s="8"/>
      <c r="BL92" s="1"/>
    </row>
    <row r="93" spans="1:64" ht="13.5" customHeight="1" hidden="1">
      <c r="A93" s="127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8"/>
      <c r="BC93" s="1"/>
      <c r="BD93" s="8"/>
      <c r="BE93" s="8"/>
      <c r="BF93" s="1"/>
      <c r="BG93" s="8"/>
      <c r="BH93" s="8"/>
      <c r="BI93" s="1"/>
      <c r="BJ93" s="8"/>
      <c r="BK93" s="8"/>
      <c r="BL93" s="1"/>
    </row>
    <row r="94" spans="1:64" ht="13.5" customHeight="1" hidden="1">
      <c r="A94" s="127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8"/>
      <c r="BC94" s="1"/>
      <c r="BD94" s="8"/>
      <c r="BE94" s="8"/>
      <c r="BF94" s="1"/>
      <c r="BG94" s="8"/>
      <c r="BH94" s="8"/>
      <c r="BI94" s="1"/>
      <c r="BJ94" s="8"/>
      <c r="BK94" s="8"/>
      <c r="BL94" s="1"/>
    </row>
    <row r="95" spans="1:64" ht="13.5" customHeight="1" hidden="1">
      <c r="A95" s="3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8"/>
      <c r="BC95" s="1"/>
      <c r="BD95" s="8"/>
      <c r="BE95" s="8"/>
      <c r="BF95" s="1"/>
      <c r="BG95" s="8"/>
      <c r="BH95" s="8"/>
      <c r="BI95" s="1"/>
      <c r="BJ95" s="8"/>
      <c r="BK95" s="8"/>
      <c r="BL95" s="1"/>
    </row>
    <row r="96" spans="1:64" ht="13.5" customHeight="1" hidden="1">
      <c r="A96" s="127" t="s">
        <v>281</v>
      </c>
      <c r="B96" s="128" t="s">
        <v>146</v>
      </c>
      <c r="C96" s="128" t="s">
        <v>146</v>
      </c>
      <c r="D96" s="128" t="s">
        <v>146</v>
      </c>
      <c r="E96" s="128" t="s">
        <v>146</v>
      </c>
      <c r="F96" s="128" t="s">
        <v>146</v>
      </c>
      <c r="G96" s="128" t="s">
        <v>146</v>
      </c>
      <c r="H96" s="128" t="s">
        <v>146</v>
      </c>
      <c r="I96" s="128" t="s">
        <v>146</v>
      </c>
      <c r="J96" s="128" t="s">
        <v>146</v>
      </c>
      <c r="K96" s="128" t="s">
        <v>146</v>
      </c>
      <c r="L96" s="128" t="s">
        <v>146</v>
      </c>
      <c r="M96" s="128" t="s">
        <v>146</v>
      </c>
      <c r="N96" s="128" t="s">
        <v>146</v>
      </c>
      <c r="O96" s="128" t="s">
        <v>146</v>
      </c>
      <c r="P96" s="128" t="s">
        <v>146</v>
      </c>
      <c r="Q96" s="128" t="s">
        <v>146</v>
      </c>
      <c r="R96" s="128" t="s">
        <v>146</v>
      </c>
      <c r="S96" s="128" t="s">
        <v>146</v>
      </c>
      <c r="T96" s="128" t="s">
        <v>146</v>
      </c>
      <c r="U96" s="128" t="s">
        <v>146</v>
      </c>
      <c r="V96" s="128" t="s">
        <v>146</v>
      </c>
      <c r="W96" s="128" t="s">
        <v>146</v>
      </c>
      <c r="X96" s="128" t="s">
        <v>146</v>
      </c>
      <c r="Y96" s="128" t="s">
        <v>146</v>
      </c>
      <c r="Z96" s="128" t="s">
        <v>146</v>
      </c>
      <c r="AA96" s="128" t="s">
        <v>146</v>
      </c>
      <c r="AB96" s="128" t="s">
        <v>146</v>
      </c>
      <c r="AC96" s="128" t="s">
        <v>146</v>
      </c>
      <c r="AD96" s="128" t="s">
        <v>146</v>
      </c>
      <c r="AE96" s="128" t="s">
        <v>146</v>
      </c>
      <c r="AF96" s="128" t="s">
        <v>146</v>
      </c>
      <c r="AG96" s="128" t="s">
        <v>146</v>
      </c>
      <c r="AH96" s="128" t="s">
        <v>146</v>
      </c>
      <c r="AI96" s="128" t="s">
        <v>146</v>
      </c>
      <c r="AJ96" s="128" t="s">
        <v>146</v>
      </c>
      <c r="AK96" s="128" t="s">
        <v>146</v>
      </c>
      <c r="AL96" s="128" t="s">
        <v>146</v>
      </c>
      <c r="AM96" s="128" t="s">
        <v>146</v>
      </c>
      <c r="AN96" s="128" t="s">
        <v>146</v>
      </c>
      <c r="AO96" s="128" t="s">
        <v>146</v>
      </c>
      <c r="AP96" s="128" t="s">
        <v>146</v>
      </c>
      <c r="AQ96" s="128" t="s">
        <v>146</v>
      </c>
      <c r="AR96" s="128" t="s">
        <v>146</v>
      </c>
      <c r="AS96" s="128" t="s">
        <v>146</v>
      </c>
      <c r="AT96" s="128" t="s">
        <v>146</v>
      </c>
      <c r="AU96" s="128" t="s">
        <v>146</v>
      </c>
      <c r="AV96" s="128" t="s">
        <v>146</v>
      </c>
      <c r="AW96" s="128" t="s">
        <v>146</v>
      </c>
      <c r="AX96" s="128" t="s">
        <v>146</v>
      </c>
      <c r="AY96" s="128" t="s">
        <v>146</v>
      </c>
      <c r="AZ96" s="128" t="s">
        <v>146</v>
      </c>
      <c r="BA96" s="128" t="s">
        <v>146</v>
      </c>
      <c r="BB96" s="8"/>
      <c r="BC96" s="1"/>
      <c r="BD96" s="8"/>
      <c r="BE96" s="8"/>
      <c r="BF96" s="1"/>
      <c r="BG96" s="8"/>
      <c r="BH96" s="8"/>
      <c r="BI96" s="1"/>
      <c r="BJ96" s="8"/>
      <c r="BK96" s="8"/>
      <c r="BL96" s="1"/>
    </row>
    <row r="97" spans="1:64" ht="13.5" customHeight="1" hidden="1">
      <c r="A97" s="127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8"/>
      <c r="BC97" s="1"/>
      <c r="BD97" s="8"/>
      <c r="BE97" s="8"/>
      <c r="BF97" s="1"/>
      <c r="BG97" s="8"/>
      <c r="BH97" s="8"/>
      <c r="BI97" s="1"/>
      <c r="BJ97" s="8"/>
      <c r="BK97" s="8"/>
      <c r="BL97" s="1"/>
    </row>
    <row r="98" spans="1:64" ht="13.5" customHeight="1" hidden="1">
      <c r="A98" s="127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8"/>
      <c r="BC98" s="1"/>
      <c r="BD98" s="8"/>
      <c r="BE98" s="8"/>
      <c r="BF98" s="1"/>
      <c r="BG98" s="8"/>
      <c r="BH98" s="8"/>
      <c r="BI98" s="1"/>
      <c r="BJ98" s="8"/>
      <c r="BK98" s="8"/>
      <c r="BL98" s="1"/>
    </row>
    <row r="99" spans="1:64" ht="13.5" customHeight="1" hidden="1">
      <c r="A99" s="127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8"/>
      <c r="BC99" s="1"/>
      <c r="BD99" s="8"/>
      <c r="BE99" s="8"/>
      <c r="BF99" s="1"/>
      <c r="BG99" s="8"/>
      <c r="BH99" s="8"/>
      <c r="BI99" s="1"/>
      <c r="BJ99" s="8"/>
      <c r="BK99" s="8"/>
      <c r="BL99" s="1"/>
    </row>
    <row r="100" spans="1:64" ht="13.5" customHeight="1" hidden="1">
      <c r="A100" s="127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8"/>
      <c r="BC100" s="1"/>
      <c r="BD100" s="8"/>
      <c r="BE100" s="8"/>
      <c r="BF100" s="1"/>
      <c r="BG100" s="8"/>
      <c r="BH100" s="8"/>
      <c r="BI100" s="1"/>
      <c r="BJ100" s="8"/>
      <c r="BK100" s="8"/>
      <c r="BL100" s="1"/>
    </row>
    <row r="101" spans="1:64" ht="13.5" customHeight="1" hidden="1">
      <c r="A101" s="127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8"/>
      <c r="BC101" s="1"/>
      <c r="BD101" s="8"/>
      <c r="BE101" s="8"/>
      <c r="BF101" s="1"/>
      <c r="BG101" s="8"/>
      <c r="BH101" s="8"/>
      <c r="BI101" s="1"/>
      <c r="BJ101" s="8"/>
      <c r="BK101" s="8"/>
      <c r="BL101" s="1"/>
    </row>
    <row r="102" spans="1:64" ht="13.5" customHeight="1" hidden="1">
      <c r="A102" s="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8"/>
      <c r="BC102" s="1"/>
      <c r="BD102" s="8"/>
      <c r="BE102" s="8"/>
      <c r="BF102" s="1"/>
      <c r="BG102" s="8"/>
      <c r="BH102" s="8"/>
      <c r="BI102" s="1"/>
      <c r="BJ102" s="8"/>
      <c r="BK102" s="8"/>
      <c r="BL102" s="1"/>
    </row>
    <row r="103" spans="1:64" ht="13.5" customHeight="1" hidden="1">
      <c r="A103" s="127" t="s">
        <v>282</v>
      </c>
      <c r="B103" s="128" t="s">
        <v>146</v>
      </c>
      <c r="C103" s="128" t="s">
        <v>146</v>
      </c>
      <c r="D103" s="128" t="s">
        <v>146</v>
      </c>
      <c r="E103" s="128" t="s">
        <v>146</v>
      </c>
      <c r="F103" s="128" t="s">
        <v>146</v>
      </c>
      <c r="G103" s="128" t="s">
        <v>146</v>
      </c>
      <c r="H103" s="128" t="s">
        <v>146</v>
      </c>
      <c r="I103" s="128" t="s">
        <v>146</v>
      </c>
      <c r="J103" s="128" t="s">
        <v>146</v>
      </c>
      <c r="K103" s="128" t="s">
        <v>146</v>
      </c>
      <c r="L103" s="128" t="s">
        <v>146</v>
      </c>
      <c r="M103" s="128" t="s">
        <v>146</v>
      </c>
      <c r="N103" s="128" t="s">
        <v>146</v>
      </c>
      <c r="O103" s="128" t="s">
        <v>146</v>
      </c>
      <c r="P103" s="128" t="s">
        <v>146</v>
      </c>
      <c r="Q103" s="128" t="s">
        <v>146</v>
      </c>
      <c r="R103" s="128" t="s">
        <v>146</v>
      </c>
      <c r="S103" s="128" t="s">
        <v>146</v>
      </c>
      <c r="T103" s="128" t="s">
        <v>146</v>
      </c>
      <c r="U103" s="128" t="s">
        <v>146</v>
      </c>
      <c r="V103" s="128" t="s">
        <v>146</v>
      </c>
      <c r="W103" s="128" t="s">
        <v>146</v>
      </c>
      <c r="X103" s="128" t="s">
        <v>146</v>
      </c>
      <c r="Y103" s="128" t="s">
        <v>146</v>
      </c>
      <c r="Z103" s="128" t="s">
        <v>146</v>
      </c>
      <c r="AA103" s="128" t="s">
        <v>146</v>
      </c>
      <c r="AB103" s="128" t="s">
        <v>146</v>
      </c>
      <c r="AC103" s="128" t="s">
        <v>146</v>
      </c>
      <c r="AD103" s="128" t="s">
        <v>146</v>
      </c>
      <c r="AE103" s="128" t="s">
        <v>146</v>
      </c>
      <c r="AF103" s="128" t="s">
        <v>146</v>
      </c>
      <c r="AG103" s="128" t="s">
        <v>146</v>
      </c>
      <c r="AH103" s="128" t="s">
        <v>146</v>
      </c>
      <c r="AI103" s="128" t="s">
        <v>146</v>
      </c>
      <c r="AJ103" s="128" t="s">
        <v>146</v>
      </c>
      <c r="AK103" s="128" t="s">
        <v>146</v>
      </c>
      <c r="AL103" s="128" t="s">
        <v>146</v>
      </c>
      <c r="AM103" s="128" t="s">
        <v>146</v>
      </c>
      <c r="AN103" s="128" t="s">
        <v>146</v>
      </c>
      <c r="AO103" s="128" t="s">
        <v>146</v>
      </c>
      <c r="AP103" s="128" t="s">
        <v>146</v>
      </c>
      <c r="AQ103" s="128" t="s">
        <v>146</v>
      </c>
      <c r="AR103" s="128" t="s">
        <v>146</v>
      </c>
      <c r="AS103" s="128" t="s">
        <v>146</v>
      </c>
      <c r="AT103" s="128" t="s">
        <v>146</v>
      </c>
      <c r="AU103" s="128" t="s">
        <v>146</v>
      </c>
      <c r="AV103" s="128" t="s">
        <v>146</v>
      </c>
      <c r="AW103" s="128" t="s">
        <v>146</v>
      </c>
      <c r="AX103" s="128" t="s">
        <v>146</v>
      </c>
      <c r="AY103" s="128" t="s">
        <v>146</v>
      </c>
      <c r="AZ103" s="128" t="s">
        <v>146</v>
      </c>
      <c r="BA103" s="128" t="s">
        <v>146</v>
      </c>
      <c r="BB103" s="8"/>
      <c r="BC103" s="1"/>
      <c r="BD103" s="8"/>
      <c r="BE103" s="8"/>
      <c r="BF103" s="1"/>
      <c r="BG103" s="8"/>
      <c r="BH103" s="8"/>
      <c r="BI103" s="1"/>
      <c r="BJ103" s="8"/>
      <c r="BK103" s="8"/>
      <c r="BL103" s="1"/>
    </row>
    <row r="104" spans="1:64" ht="13.5" customHeight="1" hidden="1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8"/>
      <c r="BC104" s="1"/>
      <c r="BD104" s="8"/>
      <c r="BE104" s="8"/>
      <c r="BF104" s="1"/>
      <c r="BG104" s="8"/>
      <c r="BH104" s="8"/>
      <c r="BI104" s="1"/>
      <c r="BJ104" s="8"/>
      <c r="BK104" s="8"/>
      <c r="BL104" s="1"/>
    </row>
    <row r="105" spans="1:64" ht="13.5" customHeight="1" hidden="1">
      <c r="A105" s="127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8"/>
      <c r="BC105" s="1"/>
      <c r="BD105" s="8"/>
      <c r="BE105" s="8"/>
      <c r="BF105" s="1"/>
      <c r="BG105" s="8"/>
      <c r="BH105" s="8"/>
      <c r="BI105" s="1"/>
      <c r="BJ105" s="8"/>
      <c r="BK105" s="8"/>
      <c r="BL105" s="1"/>
    </row>
    <row r="106" spans="1:64" ht="13.5" customHeight="1" hidden="1">
      <c r="A106" s="127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8"/>
      <c r="BC106" s="1"/>
      <c r="BD106" s="8"/>
      <c r="BE106" s="8"/>
      <c r="BF106" s="1"/>
      <c r="BG106" s="8"/>
      <c r="BH106" s="8"/>
      <c r="BI106" s="1"/>
      <c r="BJ106" s="8"/>
      <c r="BK106" s="8"/>
      <c r="BL106" s="1"/>
    </row>
    <row r="107" spans="1:64" ht="13.5" customHeight="1" hidden="1">
      <c r="A107" s="127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8"/>
      <c r="BC107" s="1"/>
      <c r="BD107" s="8"/>
      <c r="BE107" s="8"/>
      <c r="BF107" s="1"/>
      <c r="BG107" s="8"/>
      <c r="BH107" s="8"/>
      <c r="BI107" s="1"/>
      <c r="BJ107" s="8"/>
      <c r="BK107" s="8"/>
      <c r="BL107" s="1"/>
    </row>
    <row r="108" spans="1:64" ht="13.5" customHeight="1" hidden="1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8"/>
      <c r="BC108" s="1"/>
      <c r="BD108" s="8"/>
      <c r="BE108" s="8"/>
      <c r="BF108" s="1"/>
      <c r="BG108" s="8"/>
      <c r="BH108" s="8"/>
      <c r="BI108" s="1"/>
      <c r="BJ108" s="8"/>
      <c r="BK108" s="8"/>
      <c r="BL108" s="1"/>
    </row>
    <row r="109" spans="1:64" ht="13.5" customHeight="1" hidden="1">
      <c r="A109" s="3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8"/>
      <c r="BC109" s="1"/>
      <c r="BD109" s="8"/>
      <c r="BE109" s="8"/>
      <c r="BF109" s="1"/>
      <c r="BG109" s="8"/>
      <c r="BH109" s="8"/>
      <c r="BI109" s="1"/>
      <c r="BJ109" s="8"/>
      <c r="BK109" s="8"/>
      <c r="BL109" s="1"/>
    </row>
    <row r="110" spans="1:64" ht="13.5" customHeight="1" hidden="1">
      <c r="A110" s="127" t="s">
        <v>283</v>
      </c>
      <c r="B110" s="128" t="s">
        <v>146</v>
      </c>
      <c r="C110" s="128" t="s">
        <v>146</v>
      </c>
      <c r="D110" s="128" t="s">
        <v>146</v>
      </c>
      <c r="E110" s="128" t="s">
        <v>146</v>
      </c>
      <c r="F110" s="128" t="s">
        <v>146</v>
      </c>
      <c r="G110" s="128" t="s">
        <v>146</v>
      </c>
      <c r="H110" s="128" t="s">
        <v>146</v>
      </c>
      <c r="I110" s="128" t="s">
        <v>146</v>
      </c>
      <c r="J110" s="128" t="s">
        <v>146</v>
      </c>
      <c r="K110" s="128" t="s">
        <v>146</v>
      </c>
      <c r="L110" s="128" t="s">
        <v>146</v>
      </c>
      <c r="M110" s="128" t="s">
        <v>146</v>
      </c>
      <c r="N110" s="128" t="s">
        <v>146</v>
      </c>
      <c r="O110" s="128" t="s">
        <v>146</v>
      </c>
      <c r="P110" s="128" t="s">
        <v>146</v>
      </c>
      <c r="Q110" s="128" t="s">
        <v>146</v>
      </c>
      <c r="R110" s="128" t="s">
        <v>146</v>
      </c>
      <c r="S110" s="128" t="s">
        <v>146</v>
      </c>
      <c r="T110" s="128" t="s">
        <v>146</v>
      </c>
      <c r="U110" s="128" t="s">
        <v>146</v>
      </c>
      <c r="V110" s="128" t="s">
        <v>146</v>
      </c>
      <c r="W110" s="128" t="s">
        <v>146</v>
      </c>
      <c r="X110" s="128" t="s">
        <v>146</v>
      </c>
      <c r="Y110" s="128" t="s">
        <v>146</v>
      </c>
      <c r="Z110" s="128" t="s">
        <v>146</v>
      </c>
      <c r="AA110" s="128" t="s">
        <v>146</v>
      </c>
      <c r="AB110" s="128" t="s">
        <v>146</v>
      </c>
      <c r="AC110" s="128" t="s">
        <v>146</v>
      </c>
      <c r="AD110" s="128" t="s">
        <v>146</v>
      </c>
      <c r="AE110" s="128" t="s">
        <v>146</v>
      </c>
      <c r="AF110" s="128" t="s">
        <v>146</v>
      </c>
      <c r="AG110" s="128" t="s">
        <v>146</v>
      </c>
      <c r="AH110" s="128" t="s">
        <v>146</v>
      </c>
      <c r="AI110" s="128" t="s">
        <v>146</v>
      </c>
      <c r="AJ110" s="128" t="s">
        <v>146</v>
      </c>
      <c r="AK110" s="128" t="s">
        <v>146</v>
      </c>
      <c r="AL110" s="128" t="s">
        <v>146</v>
      </c>
      <c r="AM110" s="128" t="s">
        <v>146</v>
      </c>
      <c r="AN110" s="128" t="s">
        <v>146</v>
      </c>
      <c r="AO110" s="128" t="s">
        <v>146</v>
      </c>
      <c r="AP110" s="128" t="s">
        <v>146</v>
      </c>
      <c r="AQ110" s="128" t="s">
        <v>146</v>
      </c>
      <c r="AR110" s="128" t="s">
        <v>146</v>
      </c>
      <c r="AS110" s="128" t="s">
        <v>146</v>
      </c>
      <c r="AT110" s="128" t="s">
        <v>146</v>
      </c>
      <c r="AU110" s="128" t="s">
        <v>146</v>
      </c>
      <c r="AV110" s="128" t="s">
        <v>146</v>
      </c>
      <c r="AW110" s="128" t="s">
        <v>146</v>
      </c>
      <c r="AX110" s="128" t="s">
        <v>146</v>
      </c>
      <c r="AY110" s="128" t="s">
        <v>146</v>
      </c>
      <c r="AZ110" s="128" t="s">
        <v>146</v>
      </c>
      <c r="BA110" s="128" t="s">
        <v>146</v>
      </c>
      <c r="BB110" s="8"/>
      <c r="BC110" s="1"/>
      <c r="BD110" s="8"/>
      <c r="BE110" s="8"/>
      <c r="BF110" s="1"/>
      <c r="BG110" s="8"/>
      <c r="BH110" s="8"/>
      <c r="BI110" s="1"/>
      <c r="BJ110" s="8"/>
      <c r="BK110" s="8"/>
      <c r="BL110" s="1"/>
    </row>
    <row r="111" spans="1:64" ht="13.5" customHeight="1" hidden="1">
      <c r="A111" s="127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8"/>
      <c r="BC111" s="1"/>
      <c r="BD111" s="8"/>
      <c r="BE111" s="8"/>
      <c r="BF111" s="1"/>
      <c r="BG111" s="8"/>
      <c r="BH111" s="8"/>
      <c r="BI111" s="1"/>
      <c r="BJ111" s="8"/>
      <c r="BK111" s="8"/>
      <c r="BL111" s="1"/>
    </row>
    <row r="112" spans="1:64" ht="13.5" customHeight="1" hidden="1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8"/>
      <c r="BC112" s="1"/>
      <c r="BD112" s="8"/>
      <c r="BE112" s="8"/>
      <c r="BF112" s="1"/>
      <c r="BG112" s="8"/>
      <c r="BH112" s="8"/>
      <c r="BI112" s="1"/>
      <c r="BJ112" s="8"/>
      <c r="BK112" s="8"/>
      <c r="BL112" s="1"/>
    </row>
    <row r="113" spans="1:64" ht="13.5" customHeight="1" hidden="1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8"/>
      <c r="BC113" s="1"/>
      <c r="BD113" s="8"/>
      <c r="BE113" s="8"/>
      <c r="BF113" s="1"/>
      <c r="BG113" s="8"/>
      <c r="BH113" s="8"/>
      <c r="BI113" s="1"/>
      <c r="BJ113" s="8"/>
      <c r="BK113" s="8"/>
      <c r="BL113" s="1"/>
    </row>
    <row r="114" spans="1:64" ht="13.5" customHeight="1" hidden="1">
      <c r="A114" s="127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8"/>
      <c r="BC114" s="1"/>
      <c r="BD114" s="8"/>
      <c r="BE114" s="8"/>
      <c r="BF114" s="1"/>
      <c r="BG114" s="8"/>
      <c r="BH114" s="8"/>
      <c r="BI114" s="1"/>
      <c r="BJ114" s="8"/>
      <c r="BK114" s="8"/>
      <c r="BL114" s="1"/>
    </row>
    <row r="115" spans="1:64" ht="13.5" customHeight="1" hidden="1">
      <c r="A115" s="127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8"/>
      <c r="BC115" s="1"/>
      <c r="BD115" s="8"/>
      <c r="BE115" s="8"/>
      <c r="BF115" s="1"/>
      <c r="BG115" s="8"/>
      <c r="BH115" s="8"/>
      <c r="BI115" s="1"/>
      <c r="BJ115" s="8"/>
      <c r="BK115" s="8"/>
      <c r="BL115" s="1"/>
    </row>
    <row r="116" spans="1:64" ht="6" customHeight="1">
      <c r="A116" s="1"/>
      <c r="B116" s="1"/>
      <c r="BB116" s="8"/>
      <c r="BC116" s="1"/>
      <c r="BD116" s="8"/>
      <c r="BE116" s="8"/>
      <c r="BF116" s="1"/>
      <c r="BG116" s="8"/>
      <c r="BH116" s="8"/>
      <c r="BI116" s="1"/>
      <c r="BJ116" s="8"/>
      <c r="BK116" s="8"/>
      <c r="BL116" s="1"/>
    </row>
    <row r="117" spans="1:64" ht="12.75" customHeight="1">
      <c r="A117" s="129" t="s">
        <v>290</v>
      </c>
      <c r="B117" s="129"/>
      <c r="C117" s="129"/>
      <c r="D117" s="129"/>
      <c r="E117" s="129"/>
      <c r="F117" s="129"/>
      <c r="G117" s="3"/>
      <c r="H117" s="130" t="s">
        <v>291</v>
      </c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"/>
      <c r="Y117" s="3" t="s">
        <v>287</v>
      </c>
      <c r="Z117" s="131" t="s">
        <v>292</v>
      </c>
      <c r="AA117" s="131"/>
      <c r="AB117" s="131"/>
      <c r="AC117" s="131"/>
      <c r="AD117" s="131"/>
      <c r="AE117" s="131"/>
      <c r="AF117" s="131"/>
      <c r="AG117" s="1"/>
      <c r="AH117" s="1"/>
      <c r="AI117" s="1"/>
      <c r="AJ117" s="1"/>
      <c r="AK117" s="1"/>
      <c r="AL117" s="1"/>
      <c r="AM117" s="1"/>
      <c r="AN117" s="1"/>
      <c r="AO117" s="10"/>
      <c r="AP117" s="1"/>
      <c r="AQ117" s="1"/>
      <c r="AR117" s="3" t="s">
        <v>211</v>
      </c>
      <c r="AS117" s="131" t="s">
        <v>293</v>
      </c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</row>
    <row r="118" spans="1:64" ht="3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0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8"/>
      <c r="BB118" s="8"/>
      <c r="BC118" s="1"/>
      <c r="BD118" s="8"/>
      <c r="BE118" s="8"/>
      <c r="BF118" s="1"/>
      <c r="BG118" s="8"/>
      <c r="BH118" s="8"/>
      <c r="BI118" s="1"/>
      <c r="BJ118" s="8"/>
      <c r="BK118" s="8"/>
      <c r="BL118" s="1"/>
    </row>
    <row r="119" spans="1:64" ht="12" customHeight="1">
      <c r="A119" s="1"/>
      <c r="B119" s="1"/>
      <c r="C119" s="1"/>
      <c r="D119" s="1"/>
      <c r="E119" s="1"/>
      <c r="F119" s="1"/>
      <c r="G119" s="3" t="s">
        <v>285</v>
      </c>
      <c r="H119" s="130" t="s">
        <v>294</v>
      </c>
      <c r="I119" s="130"/>
      <c r="J119" s="130"/>
      <c r="K119" s="130"/>
      <c r="L119" s="130"/>
      <c r="M119" s="130"/>
      <c r="N119" s="130"/>
      <c r="O119" s="130"/>
      <c r="P119" s="130"/>
      <c r="Q119" s="130"/>
      <c r="R119" s="1"/>
      <c r="S119" s="1"/>
      <c r="T119" s="1"/>
      <c r="U119" s="8"/>
      <c r="V119" s="1"/>
      <c r="W119" s="1"/>
      <c r="X119" s="1"/>
      <c r="Y119" s="3" t="s">
        <v>286</v>
      </c>
      <c r="Z119" s="130" t="s">
        <v>295</v>
      </c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"/>
      <c r="AR119" s="3" t="s">
        <v>289</v>
      </c>
      <c r="AS119" s="131" t="s">
        <v>296</v>
      </c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8"/>
      <c r="BH119" s="8"/>
      <c r="BI119" s="1"/>
      <c r="BJ119" s="8"/>
      <c r="BK119" s="8"/>
      <c r="BL119" s="1"/>
    </row>
    <row r="120" spans="1:64" ht="3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8"/>
      <c r="BB120" s="8"/>
      <c r="BC120" s="1"/>
      <c r="BD120" s="8"/>
      <c r="BE120" s="8"/>
      <c r="BF120" s="1"/>
      <c r="BG120" s="8"/>
      <c r="BH120" s="8"/>
      <c r="BI120" s="1"/>
      <c r="BJ120" s="8"/>
      <c r="BK120" s="8"/>
      <c r="BL120" s="1"/>
    </row>
    <row r="121" spans="1:64" ht="12.75" customHeight="1">
      <c r="A121" s="1"/>
      <c r="B121" s="1"/>
      <c r="C121" s="1"/>
      <c r="D121" s="1"/>
      <c r="E121" s="1"/>
      <c r="F121" s="1"/>
      <c r="G121" s="3" t="s">
        <v>284</v>
      </c>
      <c r="H121" s="130" t="s">
        <v>297</v>
      </c>
      <c r="I121" s="130"/>
      <c r="J121" s="130"/>
      <c r="K121" s="130"/>
      <c r="L121" s="130"/>
      <c r="M121" s="130"/>
      <c r="N121" s="130"/>
      <c r="O121" s="130"/>
      <c r="P121" s="130"/>
      <c r="Q121" s="130"/>
      <c r="R121" s="1"/>
      <c r="S121" s="1"/>
      <c r="T121" s="1"/>
      <c r="U121" s="8"/>
      <c r="V121" s="1"/>
      <c r="W121" s="1"/>
      <c r="X121" s="1"/>
      <c r="Y121" s="3" t="s">
        <v>288</v>
      </c>
      <c r="Z121" s="130" t="s">
        <v>298</v>
      </c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"/>
      <c r="AR121" s="3" t="s">
        <v>146</v>
      </c>
      <c r="AS121" s="130" t="s">
        <v>299</v>
      </c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"/>
      <c r="BD121" s="8"/>
      <c r="BE121" s="8"/>
      <c r="BF121" s="1"/>
      <c r="BG121" s="8"/>
      <c r="BH121" s="8"/>
      <c r="BI121" s="1"/>
      <c r="BJ121" s="8"/>
      <c r="BK121" s="8"/>
      <c r="BL121" s="1"/>
    </row>
    <row r="122" spans="1:6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8"/>
      <c r="BB122" s="8"/>
      <c r="BC122" s="1"/>
      <c r="BD122" s="8"/>
      <c r="BE122" s="8"/>
      <c r="BF122" s="1"/>
      <c r="BG122" s="8"/>
      <c r="BH122" s="8"/>
      <c r="BI122" s="1"/>
      <c r="BJ122" s="8"/>
      <c r="BK122" s="8"/>
      <c r="BL122" s="1"/>
    </row>
    <row r="123" spans="1:64" ht="18" customHeight="1">
      <c r="A123" s="132" t="s">
        <v>300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8"/>
      <c r="BC123" s="1"/>
      <c r="BD123" s="8"/>
      <c r="BE123" s="8"/>
      <c r="BF123" s="1"/>
      <c r="BG123" s="8"/>
      <c r="BH123" s="8"/>
      <c r="BI123" s="1"/>
      <c r="BJ123" s="8"/>
      <c r="BK123" s="8"/>
      <c r="BL123" s="1"/>
    </row>
    <row r="124" spans="1:64" ht="3" customHeight="1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</row>
    <row r="125" spans="1:68" ht="12.75" customHeight="1">
      <c r="A125" s="123" t="s">
        <v>228</v>
      </c>
      <c r="B125" s="133" t="s">
        <v>301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 t="s">
        <v>302</v>
      </c>
      <c r="U125" s="133"/>
      <c r="V125" s="133"/>
      <c r="W125" s="133"/>
      <c r="X125" s="133"/>
      <c r="Y125" s="133"/>
      <c r="Z125" s="133"/>
      <c r="AA125" s="133"/>
      <c r="AB125" s="133"/>
      <c r="AC125" s="133" t="s">
        <v>303</v>
      </c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23" t="s">
        <v>304</v>
      </c>
      <c r="AY125" s="123"/>
      <c r="AZ125" s="123"/>
      <c r="BA125" s="123"/>
      <c r="BB125" s="123"/>
      <c r="BC125" s="123"/>
      <c r="BD125" s="133" t="s">
        <v>305</v>
      </c>
      <c r="BE125" s="133"/>
      <c r="BF125" s="133"/>
      <c r="BG125" s="133" t="s">
        <v>191</v>
      </c>
      <c r="BH125" s="133"/>
      <c r="BI125" s="133"/>
      <c r="BJ125" s="136"/>
      <c r="BK125" s="136"/>
      <c r="BL125" s="136"/>
      <c r="BM125" s="136"/>
      <c r="BN125" s="137"/>
      <c r="BO125" s="137"/>
      <c r="BP125" s="137"/>
    </row>
    <row r="126" spans="1:68" ht="32.25" customHeight="1">
      <c r="A126" s="12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 t="s">
        <v>122</v>
      </c>
      <c r="AD126" s="133"/>
      <c r="AE126" s="133"/>
      <c r="AF126" s="133"/>
      <c r="AG126" s="133"/>
      <c r="AH126" s="133"/>
      <c r="AI126" s="133"/>
      <c r="AJ126" s="133" t="s">
        <v>308</v>
      </c>
      <c r="AK126" s="133"/>
      <c r="AL126" s="133"/>
      <c r="AM126" s="133"/>
      <c r="AN126" s="133"/>
      <c r="AO126" s="133"/>
      <c r="AP126" s="133"/>
      <c r="AQ126" s="133" t="s">
        <v>309</v>
      </c>
      <c r="AR126" s="133"/>
      <c r="AS126" s="133"/>
      <c r="AT126" s="133"/>
      <c r="AU126" s="133"/>
      <c r="AV126" s="133"/>
      <c r="AW126" s="133"/>
      <c r="AX126" s="133" t="s">
        <v>310</v>
      </c>
      <c r="AY126" s="133"/>
      <c r="AZ126" s="133"/>
      <c r="BA126" s="133" t="s">
        <v>311</v>
      </c>
      <c r="BB126" s="133"/>
      <c r="BC126" s="133"/>
      <c r="BD126" s="133"/>
      <c r="BE126" s="134"/>
      <c r="BF126" s="133"/>
      <c r="BG126" s="133"/>
      <c r="BH126" s="135"/>
      <c r="BI126" s="133"/>
      <c r="BJ126" s="136"/>
      <c r="BK126" s="135"/>
      <c r="BL126" s="135"/>
      <c r="BM126" s="136"/>
      <c r="BN126" s="137"/>
      <c r="BO126" s="135"/>
      <c r="BP126" s="137"/>
    </row>
    <row r="127" spans="1:68" ht="12" customHeight="1">
      <c r="A127" s="123"/>
      <c r="B127" s="133" t="s">
        <v>191</v>
      </c>
      <c r="C127" s="133"/>
      <c r="D127" s="133"/>
      <c r="E127" s="133"/>
      <c r="F127" s="133"/>
      <c r="G127" s="133"/>
      <c r="H127" s="133" t="s">
        <v>312</v>
      </c>
      <c r="I127" s="133"/>
      <c r="J127" s="133"/>
      <c r="K127" s="133"/>
      <c r="L127" s="133"/>
      <c r="M127" s="133"/>
      <c r="N127" s="133" t="s">
        <v>313</v>
      </c>
      <c r="O127" s="133"/>
      <c r="P127" s="133"/>
      <c r="Q127" s="133"/>
      <c r="R127" s="133"/>
      <c r="S127" s="133"/>
      <c r="T127" s="133" t="s">
        <v>191</v>
      </c>
      <c r="U127" s="133"/>
      <c r="V127" s="133"/>
      <c r="W127" s="133" t="s">
        <v>312</v>
      </c>
      <c r="X127" s="133"/>
      <c r="Y127" s="133"/>
      <c r="Z127" s="133" t="s">
        <v>313</v>
      </c>
      <c r="AA127" s="133"/>
      <c r="AB127" s="133"/>
      <c r="AC127" s="133" t="s">
        <v>191</v>
      </c>
      <c r="AD127" s="133"/>
      <c r="AE127" s="133"/>
      <c r="AF127" s="133" t="s">
        <v>312</v>
      </c>
      <c r="AG127" s="133"/>
      <c r="AH127" s="133" t="s">
        <v>313</v>
      </c>
      <c r="AI127" s="133"/>
      <c r="AJ127" s="133" t="s">
        <v>191</v>
      </c>
      <c r="AK127" s="133"/>
      <c r="AL127" s="133"/>
      <c r="AM127" s="133" t="s">
        <v>312</v>
      </c>
      <c r="AN127" s="133"/>
      <c r="AO127" s="133" t="s">
        <v>313</v>
      </c>
      <c r="AP127" s="133"/>
      <c r="AQ127" s="133" t="s">
        <v>191</v>
      </c>
      <c r="AR127" s="133"/>
      <c r="AS127" s="133"/>
      <c r="AT127" s="133" t="s">
        <v>312</v>
      </c>
      <c r="AU127" s="133"/>
      <c r="AV127" s="133" t="s">
        <v>313</v>
      </c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6"/>
      <c r="BK127" s="135"/>
      <c r="BL127" s="135"/>
      <c r="BM127" s="136"/>
      <c r="BN127" s="137"/>
      <c r="BO127" s="135"/>
      <c r="BP127" s="137"/>
    </row>
    <row r="128" spans="1:68" ht="21.75" customHeight="1">
      <c r="A128" s="123"/>
      <c r="B128" s="138" t="s">
        <v>314</v>
      </c>
      <c r="C128" s="138"/>
      <c r="D128" s="138"/>
      <c r="E128" s="139" t="s">
        <v>315</v>
      </c>
      <c r="F128" s="139"/>
      <c r="G128" s="139"/>
      <c r="H128" s="138" t="s">
        <v>314</v>
      </c>
      <c r="I128" s="138"/>
      <c r="J128" s="138"/>
      <c r="K128" s="139" t="s">
        <v>315</v>
      </c>
      <c r="L128" s="139"/>
      <c r="M128" s="139"/>
      <c r="N128" s="138" t="s">
        <v>314</v>
      </c>
      <c r="O128" s="138"/>
      <c r="P128" s="138"/>
      <c r="Q128" s="139" t="s">
        <v>315</v>
      </c>
      <c r="R128" s="139"/>
      <c r="S128" s="139"/>
      <c r="T128" s="138" t="s">
        <v>314</v>
      </c>
      <c r="U128" s="138"/>
      <c r="V128" s="138"/>
      <c r="W128" s="138" t="s">
        <v>314</v>
      </c>
      <c r="X128" s="138"/>
      <c r="Y128" s="138"/>
      <c r="Z128" s="138" t="s">
        <v>314</v>
      </c>
      <c r="AA128" s="138"/>
      <c r="AB128" s="138"/>
      <c r="AC128" s="138" t="s">
        <v>314</v>
      </c>
      <c r="AD128" s="138"/>
      <c r="AE128" s="138"/>
      <c r="AF128" s="138" t="s">
        <v>314</v>
      </c>
      <c r="AG128" s="138"/>
      <c r="AH128" s="138" t="s">
        <v>314</v>
      </c>
      <c r="AI128" s="138"/>
      <c r="AJ128" s="138" t="s">
        <v>314</v>
      </c>
      <c r="AK128" s="138"/>
      <c r="AL128" s="138"/>
      <c r="AM128" s="138" t="s">
        <v>314</v>
      </c>
      <c r="AN128" s="138"/>
      <c r="AO128" s="138" t="s">
        <v>314</v>
      </c>
      <c r="AP128" s="138"/>
      <c r="AQ128" s="138" t="s">
        <v>314</v>
      </c>
      <c r="AR128" s="138"/>
      <c r="AS128" s="138"/>
      <c r="AT128" s="138" t="s">
        <v>314</v>
      </c>
      <c r="AU128" s="138"/>
      <c r="AV128" s="138" t="s">
        <v>314</v>
      </c>
      <c r="AW128" s="138"/>
      <c r="AX128" s="138" t="s">
        <v>314</v>
      </c>
      <c r="AY128" s="138"/>
      <c r="AZ128" s="138"/>
      <c r="BA128" s="138" t="s">
        <v>314</v>
      </c>
      <c r="BB128" s="138"/>
      <c r="BC128" s="138"/>
      <c r="BD128" s="138" t="s">
        <v>314</v>
      </c>
      <c r="BE128" s="138"/>
      <c r="BF128" s="138"/>
      <c r="BG128" s="138" t="s">
        <v>314</v>
      </c>
      <c r="BH128" s="138"/>
      <c r="BI128" s="138"/>
      <c r="BJ128" s="136"/>
      <c r="BK128" s="136"/>
      <c r="BL128" s="136"/>
      <c r="BM128" s="136"/>
      <c r="BN128" s="137"/>
      <c r="BO128" s="137"/>
      <c r="BP128" s="137"/>
    </row>
    <row r="129" spans="1:68" ht="12" customHeight="1">
      <c r="A129" s="3" t="s">
        <v>273</v>
      </c>
      <c r="B129" s="123">
        <v>39</v>
      </c>
      <c r="C129" s="123"/>
      <c r="D129" s="123"/>
      <c r="E129" s="123">
        <v>1404</v>
      </c>
      <c r="F129" s="123"/>
      <c r="G129" s="123"/>
      <c r="H129" s="123">
        <v>17</v>
      </c>
      <c r="I129" s="123"/>
      <c r="J129" s="123"/>
      <c r="K129" s="123">
        <f>H129*36</f>
        <v>612</v>
      </c>
      <c r="L129" s="123"/>
      <c r="M129" s="123"/>
      <c r="N129" s="123">
        <v>22</v>
      </c>
      <c r="O129" s="123"/>
      <c r="P129" s="123"/>
      <c r="Q129" s="123">
        <f>N129*36</f>
        <v>792</v>
      </c>
      <c r="R129" s="123"/>
      <c r="S129" s="123"/>
      <c r="T129" s="123">
        <v>2</v>
      </c>
      <c r="U129" s="123"/>
      <c r="V129" s="123"/>
      <c r="W129" s="123"/>
      <c r="X129" s="123"/>
      <c r="Y129" s="123"/>
      <c r="Z129" s="123">
        <v>2</v>
      </c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>
        <v>11</v>
      </c>
      <c r="BE129" s="123"/>
      <c r="BF129" s="123"/>
      <c r="BG129" s="123">
        <v>52</v>
      </c>
      <c r="BH129" s="123"/>
      <c r="BI129" s="123"/>
      <c r="BJ129" s="137"/>
      <c r="BK129" s="137"/>
      <c r="BL129" s="137"/>
      <c r="BM129" s="137"/>
      <c r="BN129" s="137"/>
      <c r="BO129" s="137"/>
      <c r="BP129" s="137"/>
    </row>
    <row r="130" spans="1:68" ht="12" customHeight="1">
      <c r="A130" s="3" t="s">
        <v>274</v>
      </c>
      <c r="B130" s="123">
        <v>19</v>
      </c>
      <c r="C130" s="123"/>
      <c r="D130" s="123"/>
      <c r="E130" s="123">
        <v>684</v>
      </c>
      <c r="F130" s="123"/>
      <c r="G130" s="123"/>
      <c r="H130" s="123">
        <v>12</v>
      </c>
      <c r="I130" s="123"/>
      <c r="J130" s="123"/>
      <c r="K130" s="123">
        <f>H130*36</f>
        <v>432</v>
      </c>
      <c r="L130" s="123"/>
      <c r="M130" s="123"/>
      <c r="N130" s="123">
        <v>7</v>
      </c>
      <c r="O130" s="123"/>
      <c r="P130" s="123"/>
      <c r="Q130" s="123">
        <f>N130*36</f>
        <v>252</v>
      </c>
      <c r="R130" s="123"/>
      <c r="S130" s="123"/>
      <c r="T130" s="123">
        <v>2</v>
      </c>
      <c r="U130" s="123"/>
      <c r="V130" s="123"/>
      <c r="W130" s="123">
        <v>1</v>
      </c>
      <c r="X130" s="123"/>
      <c r="Y130" s="123"/>
      <c r="Z130" s="123">
        <v>1</v>
      </c>
      <c r="AA130" s="123"/>
      <c r="AB130" s="123"/>
      <c r="AC130" s="123">
        <v>8</v>
      </c>
      <c r="AD130" s="123"/>
      <c r="AE130" s="123"/>
      <c r="AF130" s="123">
        <v>4</v>
      </c>
      <c r="AG130" s="123"/>
      <c r="AH130" s="123">
        <v>4</v>
      </c>
      <c r="AI130" s="123"/>
      <c r="AJ130" s="123">
        <v>12</v>
      </c>
      <c r="AK130" s="123"/>
      <c r="AL130" s="123"/>
      <c r="AM130" s="123"/>
      <c r="AN130" s="123"/>
      <c r="AO130" s="123">
        <v>12</v>
      </c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>
        <v>11</v>
      </c>
      <c r="BE130" s="123"/>
      <c r="BF130" s="123"/>
      <c r="BG130" s="123">
        <v>52</v>
      </c>
      <c r="BH130" s="123"/>
      <c r="BI130" s="123"/>
      <c r="BJ130" s="137"/>
      <c r="BK130" s="137"/>
      <c r="BL130" s="137"/>
      <c r="BM130" s="137"/>
      <c r="BN130" s="137"/>
      <c r="BO130" s="137"/>
      <c r="BP130" s="137"/>
    </row>
    <row r="131" spans="1:68" ht="12" customHeight="1">
      <c r="A131" s="3" t="s">
        <v>275</v>
      </c>
      <c r="B131" s="123">
        <v>33</v>
      </c>
      <c r="C131" s="123"/>
      <c r="D131" s="123"/>
      <c r="E131" s="123">
        <v>1188</v>
      </c>
      <c r="F131" s="123"/>
      <c r="G131" s="123"/>
      <c r="H131" s="123">
        <v>14</v>
      </c>
      <c r="I131" s="123"/>
      <c r="J131" s="123"/>
      <c r="K131" s="123">
        <f>H131*36</f>
        <v>504</v>
      </c>
      <c r="L131" s="123"/>
      <c r="M131" s="123"/>
      <c r="N131" s="123">
        <v>19</v>
      </c>
      <c r="O131" s="123"/>
      <c r="P131" s="123"/>
      <c r="Q131" s="123">
        <f>N131*36</f>
        <v>684</v>
      </c>
      <c r="R131" s="123"/>
      <c r="S131" s="123"/>
      <c r="T131" s="123">
        <v>2</v>
      </c>
      <c r="U131" s="123"/>
      <c r="V131" s="123"/>
      <c r="W131" s="123">
        <v>1</v>
      </c>
      <c r="X131" s="123"/>
      <c r="Y131" s="123"/>
      <c r="Z131" s="123">
        <v>1</v>
      </c>
      <c r="AA131" s="123"/>
      <c r="AB131" s="123"/>
      <c r="AC131" s="123">
        <v>2</v>
      </c>
      <c r="AD131" s="123"/>
      <c r="AE131" s="123"/>
      <c r="AF131" s="123">
        <v>2</v>
      </c>
      <c r="AG131" s="123"/>
      <c r="AH131" s="123"/>
      <c r="AI131" s="123"/>
      <c r="AJ131" s="123">
        <v>5</v>
      </c>
      <c r="AK131" s="123"/>
      <c r="AL131" s="123"/>
      <c r="AM131" s="123"/>
      <c r="AN131" s="123"/>
      <c r="AO131" s="123">
        <v>5</v>
      </c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>
        <v>10</v>
      </c>
      <c r="BE131" s="123"/>
      <c r="BF131" s="123"/>
      <c r="BG131" s="123">
        <v>52</v>
      </c>
      <c r="BH131" s="123"/>
      <c r="BI131" s="123"/>
      <c r="BJ131" s="137"/>
      <c r="BK131" s="137"/>
      <c r="BL131" s="137"/>
      <c r="BM131" s="137"/>
      <c r="BN131" s="137"/>
      <c r="BO131" s="137"/>
      <c r="BP131" s="137"/>
    </row>
    <row r="132" spans="1:68" ht="12" customHeight="1">
      <c r="A132" s="3" t="s">
        <v>276</v>
      </c>
      <c r="B132" s="123">
        <v>23</v>
      </c>
      <c r="C132" s="123"/>
      <c r="D132" s="123"/>
      <c r="E132" s="123">
        <v>828</v>
      </c>
      <c r="F132" s="123"/>
      <c r="G132" s="123"/>
      <c r="H132" s="140">
        <v>14.666666666666666</v>
      </c>
      <c r="I132" s="123"/>
      <c r="J132" s="123"/>
      <c r="K132" s="123">
        <f>H132*36</f>
        <v>528</v>
      </c>
      <c r="L132" s="123"/>
      <c r="M132" s="123"/>
      <c r="N132" s="140">
        <v>8.333333333333334</v>
      </c>
      <c r="O132" s="123"/>
      <c r="P132" s="123"/>
      <c r="Q132" s="123">
        <f>N132*36</f>
        <v>300</v>
      </c>
      <c r="R132" s="123"/>
      <c r="S132" s="123"/>
      <c r="T132" s="123">
        <v>1</v>
      </c>
      <c r="U132" s="123"/>
      <c r="V132" s="123"/>
      <c r="W132" s="123" t="s">
        <v>316</v>
      </c>
      <c r="X132" s="123"/>
      <c r="Y132" s="123"/>
      <c r="Z132" s="123" t="s">
        <v>317</v>
      </c>
      <c r="AA132" s="123"/>
      <c r="AB132" s="123"/>
      <c r="AC132" s="123">
        <v>3</v>
      </c>
      <c r="AD132" s="123"/>
      <c r="AE132" s="123"/>
      <c r="AF132" s="123">
        <v>2</v>
      </c>
      <c r="AG132" s="123"/>
      <c r="AH132" s="123">
        <v>1</v>
      </c>
      <c r="AI132" s="123"/>
      <c r="AJ132" s="123">
        <v>4</v>
      </c>
      <c r="AK132" s="123"/>
      <c r="AL132" s="123"/>
      <c r="AM132" s="123"/>
      <c r="AN132" s="123"/>
      <c r="AO132" s="123">
        <v>4</v>
      </c>
      <c r="AP132" s="123"/>
      <c r="AQ132" s="123">
        <v>4</v>
      </c>
      <c r="AR132" s="123"/>
      <c r="AS132" s="123"/>
      <c r="AT132" s="123"/>
      <c r="AU132" s="123"/>
      <c r="AV132" s="123">
        <v>4</v>
      </c>
      <c r="AW132" s="123"/>
      <c r="AX132" s="123">
        <v>4</v>
      </c>
      <c r="AY132" s="123"/>
      <c r="AZ132" s="123"/>
      <c r="BA132" s="123">
        <v>2</v>
      </c>
      <c r="BB132" s="123"/>
      <c r="BC132" s="123"/>
      <c r="BD132" s="123">
        <v>2</v>
      </c>
      <c r="BE132" s="123"/>
      <c r="BF132" s="123"/>
      <c r="BG132" s="123">
        <v>43</v>
      </c>
      <c r="BH132" s="123"/>
      <c r="BI132" s="123"/>
      <c r="BJ132" s="137"/>
      <c r="BK132" s="137"/>
      <c r="BL132" s="137"/>
      <c r="BM132" s="137"/>
      <c r="BN132" s="137"/>
      <c r="BO132" s="137"/>
      <c r="BP132" s="137"/>
    </row>
    <row r="133" spans="1:68" ht="13.5" customHeight="1" hidden="1">
      <c r="A133" s="3" t="s">
        <v>277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37"/>
      <c r="BK133" s="137"/>
      <c r="BL133" s="137"/>
      <c r="BM133" s="137"/>
      <c r="BN133" s="137"/>
      <c r="BO133" s="137"/>
      <c r="BP133" s="137"/>
    </row>
    <row r="134" spans="1:68" ht="13.5" customHeight="1" hidden="1">
      <c r="A134" s="3" t="s">
        <v>278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37"/>
      <c r="BK134" s="137"/>
      <c r="BL134" s="137"/>
      <c r="BM134" s="137"/>
      <c r="BN134" s="137"/>
      <c r="BO134" s="137"/>
      <c r="BP134" s="137"/>
    </row>
    <row r="135" spans="1:68" ht="13.5" customHeight="1" hidden="1">
      <c r="A135" s="3" t="s">
        <v>279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37"/>
      <c r="BK135" s="137"/>
      <c r="BL135" s="137"/>
      <c r="BM135" s="137"/>
      <c r="BN135" s="137"/>
      <c r="BO135" s="137"/>
      <c r="BP135" s="137"/>
    </row>
    <row r="136" spans="1:68" ht="13.5" customHeight="1" hidden="1">
      <c r="A136" s="3" t="s">
        <v>280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37"/>
      <c r="BK136" s="137"/>
      <c r="BL136" s="137"/>
      <c r="BM136" s="137"/>
      <c r="BN136" s="137"/>
      <c r="BO136" s="137"/>
      <c r="BP136" s="137"/>
    </row>
    <row r="137" spans="1:68" ht="13.5" customHeight="1" hidden="1">
      <c r="A137" s="3" t="s">
        <v>281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37"/>
      <c r="BK137" s="137"/>
      <c r="BL137" s="137"/>
      <c r="BM137" s="137"/>
      <c r="BN137" s="137"/>
      <c r="BO137" s="137"/>
      <c r="BP137" s="137"/>
    </row>
    <row r="138" spans="1:68" ht="13.5" customHeight="1" hidden="1">
      <c r="A138" s="3" t="s">
        <v>282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37"/>
      <c r="BK138" s="137"/>
      <c r="BL138" s="137"/>
      <c r="BM138" s="137"/>
      <c r="BN138" s="137"/>
      <c r="BO138" s="137"/>
      <c r="BP138" s="137"/>
    </row>
    <row r="139" spans="1:68" ht="13.5" customHeight="1" hidden="1">
      <c r="A139" s="3" t="s">
        <v>283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37"/>
      <c r="BK139" s="137"/>
      <c r="BL139" s="137"/>
      <c r="BM139" s="137"/>
      <c r="BN139" s="137"/>
      <c r="BO139" s="137"/>
      <c r="BP139" s="137"/>
    </row>
    <row r="140" spans="1:68" ht="12" customHeight="1">
      <c r="A140" s="7" t="s">
        <v>191</v>
      </c>
      <c r="B140" s="127">
        <f>SUM(B129:D139)</f>
        <v>114</v>
      </c>
      <c r="C140" s="127"/>
      <c r="D140" s="127"/>
      <c r="E140" s="127">
        <f>SUM(E129:G139)</f>
        <v>4104</v>
      </c>
      <c r="F140" s="127"/>
      <c r="G140" s="127"/>
      <c r="H140" s="127"/>
      <c r="I140" s="127"/>
      <c r="J140" s="127"/>
      <c r="K140" s="127">
        <f>SUM(K129:M139)</f>
        <v>2076</v>
      </c>
      <c r="L140" s="127"/>
      <c r="M140" s="127"/>
      <c r="N140" s="127"/>
      <c r="O140" s="127"/>
      <c r="P140" s="127"/>
      <c r="Q140" s="127">
        <f>SUM(Q129:S139)</f>
        <v>2028</v>
      </c>
      <c r="R140" s="127"/>
      <c r="S140" s="127"/>
      <c r="T140" s="127">
        <f>SUM(T129:V139)</f>
        <v>7</v>
      </c>
      <c r="U140" s="127"/>
      <c r="V140" s="127"/>
      <c r="W140" s="127"/>
      <c r="X140" s="127"/>
      <c r="Y140" s="127"/>
      <c r="Z140" s="127"/>
      <c r="AA140" s="127"/>
      <c r="AB140" s="127"/>
      <c r="AC140" s="127">
        <f>SUM(AC130:AE139)</f>
        <v>13</v>
      </c>
      <c r="AD140" s="127"/>
      <c r="AE140" s="127"/>
      <c r="AF140" s="127"/>
      <c r="AG140" s="127"/>
      <c r="AH140" s="127"/>
      <c r="AI140" s="127"/>
      <c r="AJ140" s="127">
        <f>SUM(AJ130:AL139)</f>
        <v>21</v>
      </c>
      <c r="AK140" s="127"/>
      <c r="AL140" s="127"/>
      <c r="AM140" s="127"/>
      <c r="AN140" s="127"/>
      <c r="AO140" s="127"/>
      <c r="AP140" s="127"/>
      <c r="AQ140" s="127">
        <f>SUM(AQ132:AS139)</f>
        <v>4</v>
      </c>
      <c r="AR140" s="127"/>
      <c r="AS140" s="127"/>
      <c r="AT140" s="127"/>
      <c r="AU140" s="127"/>
      <c r="AV140" s="127"/>
      <c r="AW140" s="127"/>
      <c r="AX140" s="127">
        <v>4</v>
      </c>
      <c r="AY140" s="127"/>
      <c r="AZ140" s="127"/>
      <c r="BA140" s="127">
        <v>2</v>
      </c>
      <c r="BB140" s="127"/>
      <c r="BC140" s="127"/>
      <c r="BD140" s="127">
        <f>SUM(BD129:BF139)</f>
        <v>34</v>
      </c>
      <c r="BE140" s="127"/>
      <c r="BF140" s="127"/>
      <c r="BG140" s="127">
        <f>SUM(BG129:BI139)</f>
        <v>199</v>
      </c>
      <c r="BH140" s="127"/>
      <c r="BI140" s="127"/>
      <c r="BJ140" s="137"/>
      <c r="BK140" s="137"/>
      <c r="BL140" s="137"/>
      <c r="BM140" s="137"/>
      <c r="BN140" s="137"/>
      <c r="BO140" s="137"/>
      <c r="BP140" s="137"/>
    </row>
    <row r="141" spans="1:64" ht="3" customHeight="1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26"/>
      <c r="BG141" s="126"/>
      <c r="BH141" s="126"/>
      <c r="BI141" s="126"/>
      <c r="BJ141" s="126"/>
      <c r="BK141" s="126"/>
      <c r="BL141" s="126"/>
    </row>
    <row r="142" spans="1:61" ht="13.5" customHeight="1" hidden="1">
      <c r="A142" s="142" t="s">
        <v>228</v>
      </c>
      <c r="B142" s="142" t="s">
        <v>318</v>
      </c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 t="s">
        <v>302</v>
      </c>
      <c r="U142" s="142"/>
      <c r="V142" s="142"/>
      <c r="W142" s="142"/>
      <c r="X142" s="142"/>
      <c r="Y142" s="142"/>
      <c r="Z142" s="142"/>
      <c r="AA142" s="142"/>
      <c r="AB142" s="142"/>
      <c r="AC142" s="142" t="s">
        <v>303</v>
      </c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 t="s">
        <v>304</v>
      </c>
      <c r="AR142" s="142"/>
      <c r="AS142" s="142"/>
      <c r="AT142" s="142"/>
      <c r="AU142" s="142"/>
      <c r="AV142" s="142"/>
      <c r="AW142" s="142" t="s">
        <v>305</v>
      </c>
      <c r="AX142" s="142"/>
      <c r="AY142" s="142"/>
      <c r="AZ142" s="142" t="s">
        <v>191</v>
      </c>
      <c r="BA142" s="142"/>
      <c r="BB142" s="142"/>
      <c r="BC142" s="142" t="s">
        <v>306</v>
      </c>
      <c r="BD142" s="142"/>
      <c r="BE142" s="142"/>
      <c r="BF142" s="142"/>
      <c r="BG142" s="126" t="s">
        <v>307</v>
      </c>
      <c r="BH142" s="126"/>
      <c r="BI142" s="126"/>
    </row>
    <row r="143" spans="1:61" ht="13.5" customHeight="1" hidden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 t="s">
        <v>308</v>
      </c>
      <c r="AD143" s="142"/>
      <c r="AE143" s="142"/>
      <c r="AF143" s="142"/>
      <c r="AG143" s="142"/>
      <c r="AH143" s="142"/>
      <c r="AI143" s="142"/>
      <c r="AJ143" s="142" t="s">
        <v>309</v>
      </c>
      <c r="AK143" s="142"/>
      <c r="AL143" s="142"/>
      <c r="AM143" s="142"/>
      <c r="AN143" s="142"/>
      <c r="AO143" s="142"/>
      <c r="AP143" s="142"/>
      <c r="AQ143" s="142" t="s">
        <v>310</v>
      </c>
      <c r="AR143" s="142"/>
      <c r="AS143" s="142"/>
      <c r="AT143" s="142" t="s">
        <v>311</v>
      </c>
      <c r="AU143" s="142"/>
      <c r="AV143" s="142"/>
      <c r="AW143" s="142"/>
      <c r="AX143" s="134"/>
      <c r="AY143" s="142"/>
      <c r="AZ143" s="142"/>
      <c r="BA143" s="134"/>
      <c r="BB143" s="142"/>
      <c r="BC143" s="142"/>
      <c r="BD143" s="134"/>
      <c r="BE143" s="134"/>
      <c r="BF143" s="142"/>
      <c r="BG143" s="126"/>
      <c r="BH143" s="134"/>
      <c r="BI143" s="126"/>
    </row>
    <row r="144" spans="1:61" ht="13.5" customHeight="1" hidden="1">
      <c r="A144" s="142"/>
      <c r="B144" s="142" t="s">
        <v>191</v>
      </c>
      <c r="C144" s="142"/>
      <c r="D144" s="142"/>
      <c r="E144" s="142"/>
      <c r="F144" s="142"/>
      <c r="G144" s="142"/>
      <c r="H144" s="142" t="s">
        <v>312</v>
      </c>
      <c r="I144" s="142"/>
      <c r="J144" s="142"/>
      <c r="K144" s="142"/>
      <c r="L144" s="142"/>
      <c r="M144" s="142"/>
      <c r="N144" s="142" t="s">
        <v>313</v>
      </c>
      <c r="O144" s="142"/>
      <c r="P144" s="142"/>
      <c r="Q144" s="142"/>
      <c r="R144" s="142"/>
      <c r="S144" s="142"/>
      <c r="T144" s="142" t="s">
        <v>191</v>
      </c>
      <c r="U144" s="142"/>
      <c r="V144" s="142"/>
      <c r="W144" s="142" t="s">
        <v>312</v>
      </c>
      <c r="X144" s="142"/>
      <c r="Y144" s="142"/>
      <c r="Z144" s="142" t="s">
        <v>313</v>
      </c>
      <c r="AA144" s="142"/>
      <c r="AB144" s="142"/>
      <c r="AC144" s="142" t="s">
        <v>191</v>
      </c>
      <c r="AD144" s="142"/>
      <c r="AE144" s="142"/>
      <c r="AF144" s="142" t="s">
        <v>312</v>
      </c>
      <c r="AG144" s="142"/>
      <c r="AH144" s="142" t="s">
        <v>313</v>
      </c>
      <c r="AI144" s="142"/>
      <c r="AJ144" s="142" t="s">
        <v>191</v>
      </c>
      <c r="AK144" s="142"/>
      <c r="AL144" s="142"/>
      <c r="AM144" s="142" t="s">
        <v>312</v>
      </c>
      <c r="AN144" s="142"/>
      <c r="AO144" s="142" t="s">
        <v>313</v>
      </c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34"/>
      <c r="BE144" s="134"/>
      <c r="BF144" s="142"/>
      <c r="BG144" s="126"/>
      <c r="BH144" s="134"/>
      <c r="BI144" s="126"/>
    </row>
    <row r="145" spans="1:61" ht="13.5" customHeight="1" hidden="1">
      <c r="A145" s="142"/>
      <c r="B145" s="143" t="s">
        <v>314</v>
      </c>
      <c r="C145" s="143"/>
      <c r="D145" s="143"/>
      <c r="E145" s="143" t="s">
        <v>315</v>
      </c>
      <c r="F145" s="143"/>
      <c r="G145" s="143"/>
      <c r="H145" s="143" t="s">
        <v>314</v>
      </c>
      <c r="I145" s="143"/>
      <c r="J145" s="143"/>
      <c r="K145" s="143" t="s">
        <v>315</v>
      </c>
      <c r="L145" s="143"/>
      <c r="M145" s="143"/>
      <c r="N145" s="143" t="s">
        <v>314</v>
      </c>
      <c r="O145" s="143"/>
      <c r="P145" s="143"/>
      <c r="Q145" s="143" t="s">
        <v>315</v>
      </c>
      <c r="R145" s="143"/>
      <c r="S145" s="143"/>
      <c r="T145" s="143" t="s">
        <v>314</v>
      </c>
      <c r="U145" s="143"/>
      <c r="V145" s="143"/>
      <c r="W145" s="143" t="s">
        <v>314</v>
      </c>
      <c r="X145" s="143"/>
      <c r="Y145" s="143"/>
      <c r="Z145" s="143" t="s">
        <v>314</v>
      </c>
      <c r="AA145" s="143"/>
      <c r="AB145" s="143"/>
      <c r="AC145" s="143" t="s">
        <v>314</v>
      </c>
      <c r="AD145" s="143"/>
      <c r="AE145" s="143"/>
      <c r="AF145" s="143" t="s">
        <v>314</v>
      </c>
      <c r="AG145" s="143"/>
      <c r="AH145" s="143" t="s">
        <v>314</v>
      </c>
      <c r="AI145" s="143"/>
      <c r="AJ145" s="143" t="s">
        <v>314</v>
      </c>
      <c r="AK145" s="143"/>
      <c r="AL145" s="143"/>
      <c r="AM145" s="143" t="s">
        <v>314</v>
      </c>
      <c r="AN145" s="143"/>
      <c r="AO145" s="143" t="s">
        <v>314</v>
      </c>
      <c r="AP145" s="143"/>
      <c r="AQ145" s="143" t="s">
        <v>314</v>
      </c>
      <c r="AR145" s="143"/>
      <c r="AS145" s="143"/>
      <c r="AT145" s="143" t="s">
        <v>314</v>
      </c>
      <c r="AU145" s="143"/>
      <c r="AV145" s="143"/>
      <c r="AW145" s="143" t="s">
        <v>314</v>
      </c>
      <c r="AX145" s="143"/>
      <c r="AY145" s="143"/>
      <c r="AZ145" s="143" t="s">
        <v>314</v>
      </c>
      <c r="BA145" s="143"/>
      <c r="BB145" s="143"/>
      <c r="BC145" s="142"/>
      <c r="BD145" s="142"/>
      <c r="BE145" s="142"/>
      <c r="BF145" s="142"/>
      <c r="BG145" s="126"/>
      <c r="BH145" s="126"/>
      <c r="BI145" s="126"/>
    </row>
    <row r="146" spans="1:61" ht="13.5" customHeight="1" hidden="1">
      <c r="A146" s="12" t="s">
        <v>273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5"/>
      <c r="BD146" s="145"/>
      <c r="BE146" s="145"/>
      <c r="BF146" s="145"/>
      <c r="BG146" s="145"/>
      <c r="BH146" s="145"/>
      <c r="BI146" s="145"/>
    </row>
    <row r="147" spans="1:61" ht="13.5" customHeight="1" hidden="1">
      <c r="A147" s="12" t="s">
        <v>274</v>
      </c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5"/>
      <c r="BD147" s="145"/>
      <c r="BE147" s="145"/>
      <c r="BF147" s="145"/>
      <c r="BG147" s="145"/>
      <c r="BH147" s="145"/>
      <c r="BI147" s="145"/>
    </row>
    <row r="148" spans="1:61" ht="13.5" customHeight="1" hidden="1">
      <c r="A148" s="12" t="s">
        <v>275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5"/>
      <c r="BD148" s="145"/>
      <c r="BE148" s="145"/>
      <c r="BF148" s="145"/>
      <c r="BG148" s="145"/>
      <c r="BH148" s="145"/>
      <c r="BI148" s="145"/>
    </row>
    <row r="149" spans="1:61" ht="13.5" customHeight="1" hidden="1">
      <c r="A149" s="12" t="s">
        <v>276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5"/>
      <c r="AG149" s="145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5"/>
      <c r="BD149" s="145"/>
      <c r="BE149" s="145"/>
      <c r="BF149" s="145"/>
      <c r="BG149" s="145"/>
      <c r="BH149" s="145"/>
      <c r="BI149" s="145"/>
    </row>
    <row r="150" spans="1:61" ht="13.5" customHeight="1" hidden="1">
      <c r="A150" s="12" t="s">
        <v>277</v>
      </c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5"/>
      <c r="BD150" s="145"/>
      <c r="BE150" s="145"/>
      <c r="BF150" s="145"/>
      <c r="BG150" s="145"/>
      <c r="BH150" s="145"/>
      <c r="BI150" s="145"/>
    </row>
    <row r="151" spans="1:61" ht="13.5" customHeight="1" hidden="1">
      <c r="A151" s="12" t="s">
        <v>278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5"/>
      <c r="BD151" s="145"/>
      <c r="BE151" s="145"/>
      <c r="BF151" s="145"/>
      <c r="BG151" s="145"/>
      <c r="BH151" s="145"/>
      <c r="BI151" s="145"/>
    </row>
    <row r="152" spans="1:61" ht="13.5" customHeight="1" hidden="1">
      <c r="A152" s="12" t="s">
        <v>279</v>
      </c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5"/>
      <c r="BD152" s="145"/>
      <c r="BE152" s="145"/>
      <c r="BF152" s="145"/>
      <c r="BG152" s="145"/>
      <c r="BH152" s="145"/>
      <c r="BI152" s="145"/>
    </row>
    <row r="153" spans="1:61" ht="13.5" customHeight="1" hidden="1">
      <c r="A153" s="12" t="s">
        <v>280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5"/>
      <c r="BD153" s="145"/>
      <c r="BE153" s="145"/>
      <c r="BF153" s="145"/>
      <c r="BG153" s="145"/>
      <c r="BH153" s="145"/>
      <c r="BI153" s="145"/>
    </row>
    <row r="154" spans="1:61" ht="13.5" customHeight="1" hidden="1">
      <c r="A154" s="12" t="s">
        <v>281</v>
      </c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5"/>
      <c r="BD154" s="145"/>
      <c r="BE154" s="145"/>
      <c r="BF154" s="145"/>
      <c r="BG154" s="145"/>
      <c r="BH154" s="145"/>
      <c r="BI154" s="145"/>
    </row>
    <row r="155" spans="1:61" ht="13.5" customHeight="1" hidden="1">
      <c r="A155" s="12" t="s">
        <v>282</v>
      </c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5"/>
      <c r="BD155" s="145"/>
      <c r="BE155" s="145"/>
      <c r="BF155" s="145"/>
      <c r="BG155" s="145"/>
      <c r="BH155" s="145"/>
      <c r="BI155" s="145"/>
    </row>
    <row r="156" spans="1:61" ht="13.5" customHeight="1" hidden="1">
      <c r="A156" s="12" t="s">
        <v>283</v>
      </c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5"/>
      <c r="BD156" s="145"/>
      <c r="BE156" s="145"/>
      <c r="BF156" s="145"/>
      <c r="BG156" s="145"/>
      <c r="BH156" s="145"/>
      <c r="BI156" s="145"/>
    </row>
    <row r="157" spans="1:61" ht="13.5" customHeight="1" hidden="1">
      <c r="A157" s="15" t="s">
        <v>191</v>
      </c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5"/>
      <c r="AP157" s="145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5"/>
      <c r="BD157" s="145"/>
      <c r="BE157" s="145"/>
      <c r="BF157" s="145"/>
      <c r="BG157" s="145"/>
      <c r="BH157" s="145"/>
      <c r="BI157" s="145"/>
    </row>
    <row r="158" ht="13.5" customHeight="1" hidden="1"/>
    <row r="159" spans="1:58" ht="13.5" customHeight="1" hidden="1">
      <c r="A159" s="126" t="s">
        <v>228</v>
      </c>
      <c r="B159" s="142" t="s">
        <v>319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 t="s">
        <v>302</v>
      </c>
      <c r="U159" s="142"/>
      <c r="V159" s="142"/>
      <c r="W159" s="142"/>
      <c r="X159" s="142"/>
      <c r="Y159" s="142"/>
      <c r="Z159" s="142"/>
      <c r="AA159" s="142"/>
      <c r="AB159" s="142"/>
      <c r="AC159" s="142" t="s">
        <v>303</v>
      </c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26" t="s">
        <v>304</v>
      </c>
      <c r="AR159" s="126"/>
      <c r="AS159" s="126"/>
      <c r="AT159" s="126" t="s">
        <v>305</v>
      </c>
      <c r="AU159" s="126"/>
      <c r="AV159" s="126"/>
      <c r="AW159" s="142" t="s">
        <v>191</v>
      </c>
      <c r="AX159" s="142"/>
      <c r="AY159" s="142"/>
      <c r="AZ159" s="142" t="s">
        <v>306</v>
      </c>
      <c r="BA159" s="142"/>
      <c r="BB159" s="142"/>
      <c r="BC159" s="142"/>
      <c r="BD159" s="126" t="s">
        <v>307</v>
      </c>
      <c r="BE159" s="126"/>
      <c r="BF159" s="126"/>
    </row>
    <row r="160" spans="1:58" ht="13.5" customHeight="1" hidden="1">
      <c r="A160" s="126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 t="s">
        <v>320</v>
      </c>
      <c r="AD160" s="142"/>
      <c r="AE160" s="142"/>
      <c r="AF160" s="142"/>
      <c r="AG160" s="142"/>
      <c r="AH160" s="142"/>
      <c r="AI160" s="142"/>
      <c r="AJ160" s="142" t="s">
        <v>124</v>
      </c>
      <c r="AK160" s="142"/>
      <c r="AL160" s="142"/>
      <c r="AM160" s="142"/>
      <c r="AN160" s="142"/>
      <c r="AO160" s="142"/>
      <c r="AP160" s="142"/>
      <c r="AQ160" s="142" t="s">
        <v>311</v>
      </c>
      <c r="AR160" s="142"/>
      <c r="AS160" s="142"/>
      <c r="AT160" s="126"/>
      <c r="AU160" s="134"/>
      <c r="AV160" s="126"/>
      <c r="AW160" s="142"/>
      <c r="AX160" s="134"/>
      <c r="AY160" s="142"/>
      <c r="AZ160" s="142"/>
      <c r="BA160" s="134"/>
      <c r="BB160" s="134"/>
      <c r="BC160" s="142"/>
      <c r="BD160" s="126"/>
      <c r="BE160" s="134"/>
      <c r="BF160" s="126"/>
    </row>
    <row r="161" spans="1:58" ht="13.5" customHeight="1" hidden="1">
      <c r="A161" s="126"/>
      <c r="B161" s="142" t="s">
        <v>191</v>
      </c>
      <c r="C161" s="142"/>
      <c r="D161" s="142"/>
      <c r="E161" s="142"/>
      <c r="F161" s="142"/>
      <c r="G161" s="142"/>
      <c r="H161" s="142" t="s">
        <v>312</v>
      </c>
      <c r="I161" s="142"/>
      <c r="J161" s="142"/>
      <c r="K161" s="142"/>
      <c r="L161" s="142"/>
      <c r="M161" s="142"/>
      <c r="N161" s="142" t="s">
        <v>313</v>
      </c>
      <c r="O161" s="142"/>
      <c r="P161" s="142"/>
      <c r="Q161" s="142"/>
      <c r="R161" s="142"/>
      <c r="S161" s="142"/>
      <c r="T161" s="142" t="s">
        <v>191</v>
      </c>
      <c r="U161" s="142"/>
      <c r="V161" s="142"/>
      <c r="W161" s="142" t="s">
        <v>312</v>
      </c>
      <c r="X161" s="142"/>
      <c r="Y161" s="142"/>
      <c r="Z161" s="142" t="s">
        <v>313</v>
      </c>
      <c r="AA161" s="142"/>
      <c r="AB161" s="142"/>
      <c r="AC161" s="142" t="s">
        <v>191</v>
      </c>
      <c r="AD161" s="142"/>
      <c r="AE161" s="142"/>
      <c r="AF161" s="142" t="s">
        <v>312</v>
      </c>
      <c r="AG161" s="142"/>
      <c r="AH161" s="142" t="s">
        <v>313</v>
      </c>
      <c r="AI161" s="142"/>
      <c r="AJ161" s="142" t="s">
        <v>191</v>
      </c>
      <c r="AK161" s="142"/>
      <c r="AL161" s="142"/>
      <c r="AM161" s="142" t="s">
        <v>312</v>
      </c>
      <c r="AN161" s="142"/>
      <c r="AO161" s="142" t="s">
        <v>313</v>
      </c>
      <c r="AP161" s="142"/>
      <c r="AQ161" s="142"/>
      <c r="AR161" s="142"/>
      <c r="AS161" s="142"/>
      <c r="AT161" s="126"/>
      <c r="AU161" s="126"/>
      <c r="AV161" s="126"/>
      <c r="AW161" s="142"/>
      <c r="AX161" s="142"/>
      <c r="AY161" s="142"/>
      <c r="AZ161" s="142"/>
      <c r="BA161" s="134"/>
      <c r="BB161" s="134"/>
      <c r="BC161" s="142"/>
      <c r="BD161" s="126"/>
      <c r="BE161" s="134"/>
      <c r="BF161" s="126"/>
    </row>
    <row r="162" spans="1:58" ht="13.5" customHeight="1" hidden="1">
      <c r="A162" s="126"/>
      <c r="B162" s="146" t="s">
        <v>314</v>
      </c>
      <c r="C162" s="146"/>
      <c r="D162" s="146"/>
      <c r="E162" s="147" t="s">
        <v>321</v>
      </c>
      <c r="F162" s="147"/>
      <c r="G162" s="147"/>
      <c r="H162" s="146" t="s">
        <v>314</v>
      </c>
      <c r="I162" s="146"/>
      <c r="J162" s="146"/>
      <c r="K162" s="147" t="s">
        <v>321</v>
      </c>
      <c r="L162" s="147"/>
      <c r="M162" s="147"/>
      <c r="N162" s="146" t="s">
        <v>314</v>
      </c>
      <c r="O162" s="146"/>
      <c r="P162" s="146"/>
      <c r="Q162" s="147" t="s">
        <v>321</v>
      </c>
      <c r="R162" s="147"/>
      <c r="S162" s="147"/>
      <c r="T162" s="146" t="s">
        <v>314</v>
      </c>
      <c r="U162" s="146"/>
      <c r="V162" s="146"/>
      <c r="W162" s="146" t="s">
        <v>314</v>
      </c>
      <c r="X162" s="146"/>
      <c r="Y162" s="146"/>
      <c r="Z162" s="146" t="s">
        <v>314</v>
      </c>
      <c r="AA162" s="146"/>
      <c r="AB162" s="146"/>
      <c r="AC162" s="146" t="s">
        <v>314</v>
      </c>
      <c r="AD162" s="146"/>
      <c r="AE162" s="146"/>
      <c r="AF162" s="146" t="s">
        <v>314</v>
      </c>
      <c r="AG162" s="146"/>
      <c r="AH162" s="146" t="s">
        <v>314</v>
      </c>
      <c r="AI162" s="146"/>
      <c r="AJ162" s="146" t="s">
        <v>314</v>
      </c>
      <c r="AK162" s="146"/>
      <c r="AL162" s="146"/>
      <c r="AM162" s="146" t="s">
        <v>314</v>
      </c>
      <c r="AN162" s="146"/>
      <c r="AO162" s="146" t="s">
        <v>314</v>
      </c>
      <c r="AP162" s="146"/>
      <c r="AQ162" s="146" t="s">
        <v>314</v>
      </c>
      <c r="AR162" s="146"/>
      <c r="AS162" s="146"/>
      <c r="AT162" s="146" t="s">
        <v>314</v>
      </c>
      <c r="AU162" s="146"/>
      <c r="AV162" s="146"/>
      <c r="AW162" s="146" t="s">
        <v>314</v>
      </c>
      <c r="AX162" s="146"/>
      <c r="AY162" s="146"/>
      <c r="AZ162" s="142"/>
      <c r="BA162" s="142"/>
      <c r="BB162" s="142"/>
      <c r="BC162" s="142"/>
      <c r="BD162" s="126"/>
      <c r="BE162" s="126"/>
      <c r="BF162" s="126"/>
    </row>
    <row r="163" spans="1:58" ht="13.5" customHeight="1" hidden="1">
      <c r="A163" s="1" t="s">
        <v>273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</row>
    <row r="164" spans="1:58" ht="13.5" customHeight="1" hidden="1">
      <c r="A164" s="1" t="s">
        <v>274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</row>
    <row r="165" spans="1:58" ht="13.5" customHeight="1" hidden="1">
      <c r="A165" s="1" t="s">
        <v>275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</row>
    <row r="166" spans="1:58" ht="13.5" customHeight="1" hidden="1">
      <c r="A166" s="1" t="s">
        <v>276</v>
      </c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</row>
    <row r="167" spans="1:58" ht="13.5" customHeight="1" hidden="1">
      <c r="A167" s="1" t="s">
        <v>277</v>
      </c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</row>
    <row r="168" spans="1:58" ht="13.5" customHeight="1" hidden="1">
      <c r="A168" s="11" t="s">
        <v>191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</row>
    <row r="169" ht="13.5" customHeight="1" hidden="1"/>
    <row r="170" spans="1:59" ht="13.5" customHeight="1" hidden="1">
      <c r="A170" s="126" t="s">
        <v>228</v>
      </c>
      <c r="B170" s="142" t="s">
        <v>322</v>
      </c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 t="s">
        <v>302</v>
      </c>
      <c r="U170" s="142"/>
      <c r="V170" s="142"/>
      <c r="W170" s="142"/>
      <c r="X170" s="142"/>
      <c r="Y170" s="142"/>
      <c r="Z170" s="142"/>
      <c r="AA170" s="142"/>
      <c r="AB170" s="142"/>
      <c r="AC170" s="142" t="s">
        <v>303</v>
      </c>
      <c r="AD170" s="142"/>
      <c r="AE170" s="142"/>
      <c r="AF170" s="142"/>
      <c r="AG170" s="142"/>
      <c r="AH170" s="142"/>
      <c r="AI170" s="142"/>
      <c r="AJ170" s="126" t="s">
        <v>304</v>
      </c>
      <c r="AK170" s="126"/>
      <c r="AL170" s="126"/>
      <c r="AM170" s="126" t="s">
        <v>305</v>
      </c>
      <c r="AN170" s="126"/>
      <c r="AO170" s="126"/>
      <c r="AP170" s="142" t="s">
        <v>191</v>
      </c>
      <c r="AQ170" s="142"/>
      <c r="AR170" s="142"/>
      <c r="AS170" s="142" t="s">
        <v>306</v>
      </c>
      <c r="AT170" s="142"/>
      <c r="AU170" s="142"/>
      <c r="AV170" s="142"/>
      <c r="AW170" s="126" t="s">
        <v>307</v>
      </c>
      <c r="AX170" s="126"/>
      <c r="AY170" s="126"/>
      <c r="AZ170" s="13"/>
      <c r="BA170" s="16"/>
      <c r="BB170" s="16"/>
      <c r="BC170" s="14"/>
      <c r="BD170" s="14"/>
      <c r="BE170" s="16"/>
      <c r="BF170" s="14"/>
      <c r="BG170" s="16"/>
    </row>
    <row r="171" spans="1:59" ht="13.5" customHeight="1" hidden="1">
      <c r="A171" s="126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 t="s">
        <v>124</v>
      </c>
      <c r="AD171" s="142"/>
      <c r="AE171" s="142"/>
      <c r="AF171" s="142"/>
      <c r="AG171" s="142"/>
      <c r="AH171" s="142"/>
      <c r="AI171" s="142"/>
      <c r="AJ171" s="142" t="s">
        <v>311</v>
      </c>
      <c r="AK171" s="142"/>
      <c r="AL171" s="142"/>
      <c r="AM171" s="126"/>
      <c r="AN171" s="134"/>
      <c r="AO171" s="126"/>
      <c r="AP171" s="142"/>
      <c r="AQ171" s="134"/>
      <c r="AR171" s="142"/>
      <c r="AS171" s="142"/>
      <c r="AT171" s="134"/>
      <c r="AU171" s="134"/>
      <c r="AV171" s="142"/>
      <c r="AW171" s="126"/>
      <c r="AX171" s="134"/>
      <c r="AY171" s="126"/>
      <c r="AZ171" s="14"/>
      <c r="BA171" s="16"/>
      <c r="BB171" s="16"/>
      <c r="BC171" s="14"/>
      <c r="BD171" s="16"/>
      <c r="BE171" s="16"/>
      <c r="BF171" s="14"/>
      <c r="BG171" s="16"/>
    </row>
    <row r="172" spans="1:59" ht="13.5" customHeight="1" hidden="1">
      <c r="A172" s="126"/>
      <c r="B172" s="142" t="s">
        <v>191</v>
      </c>
      <c r="C172" s="142"/>
      <c r="D172" s="142"/>
      <c r="E172" s="142"/>
      <c r="F172" s="142"/>
      <c r="G172" s="142"/>
      <c r="H172" s="142" t="s">
        <v>312</v>
      </c>
      <c r="I172" s="142"/>
      <c r="J172" s="142"/>
      <c r="K172" s="142"/>
      <c r="L172" s="142"/>
      <c r="M172" s="142"/>
      <c r="N172" s="142" t="s">
        <v>313</v>
      </c>
      <c r="O172" s="142"/>
      <c r="P172" s="142"/>
      <c r="Q172" s="142"/>
      <c r="R172" s="142"/>
      <c r="S172" s="142"/>
      <c r="T172" s="142" t="s">
        <v>191</v>
      </c>
      <c r="U172" s="142"/>
      <c r="V172" s="142"/>
      <c r="W172" s="142" t="s">
        <v>312</v>
      </c>
      <c r="X172" s="142"/>
      <c r="Y172" s="142"/>
      <c r="Z172" s="142" t="s">
        <v>313</v>
      </c>
      <c r="AA172" s="142"/>
      <c r="AB172" s="142"/>
      <c r="AC172" s="142" t="s">
        <v>191</v>
      </c>
      <c r="AD172" s="142"/>
      <c r="AE172" s="142"/>
      <c r="AF172" s="142" t="s">
        <v>312</v>
      </c>
      <c r="AG172" s="142"/>
      <c r="AH172" s="142" t="s">
        <v>313</v>
      </c>
      <c r="AI172" s="142"/>
      <c r="AJ172" s="142"/>
      <c r="AK172" s="142"/>
      <c r="AL172" s="142"/>
      <c r="AM172" s="126"/>
      <c r="AN172" s="126"/>
      <c r="AO172" s="126"/>
      <c r="AP172" s="142"/>
      <c r="AQ172" s="142"/>
      <c r="AR172" s="142"/>
      <c r="AS172" s="142"/>
      <c r="AT172" s="134"/>
      <c r="AU172" s="134"/>
      <c r="AV172" s="142"/>
      <c r="AW172" s="126"/>
      <c r="AX172" s="134"/>
      <c r="AY172" s="126"/>
      <c r="AZ172" s="14"/>
      <c r="BA172" s="16"/>
      <c r="BB172" s="16"/>
      <c r="BC172" s="14"/>
      <c r="BD172" s="16"/>
      <c r="BE172" s="16"/>
      <c r="BF172" s="14"/>
      <c r="BG172" s="16"/>
    </row>
    <row r="173" spans="1:59" ht="13.5" customHeight="1" hidden="1">
      <c r="A173" s="126"/>
      <c r="B173" s="146" t="s">
        <v>314</v>
      </c>
      <c r="C173" s="146"/>
      <c r="D173" s="146"/>
      <c r="E173" s="147" t="s">
        <v>321</v>
      </c>
      <c r="F173" s="147"/>
      <c r="G173" s="147"/>
      <c r="H173" s="146" t="s">
        <v>314</v>
      </c>
      <c r="I173" s="146"/>
      <c r="J173" s="146"/>
      <c r="K173" s="147" t="s">
        <v>321</v>
      </c>
      <c r="L173" s="147"/>
      <c r="M173" s="147"/>
      <c r="N173" s="146" t="s">
        <v>314</v>
      </c>
      <c r="O173" s="146"/>
      <c r="P173" s="146"/>
      <c r="Q173" s="147" t="s">
        <v>321</v>
      </c>
      <c r="R173" s="147"/>
      <c r="S173" s="147"/>
      <c r="T173" s="146" t="s">
        <v>314</v>
      </c>
      <c r="U173" s="146"/>
      <c r="V173" s="146"/>
      <c r="W173" s="146" t="s">
        <v>314</v>
      </c>
      <c r="X173" s="146"/>
      <c r="Y173" s="146"/>
      <c r="Z173" s="146" t="s">
        <v>314</v>
      </c>
      <c r="AA173" s="146"/>
      <c r="AB173" s="146"/>
      <c r="AC173" s="146" t="s">
        <v>314</v>
      </c>
      <c r="AD173" s="146"/>
      <c r="AE173" s="146"/>
      <c r="AF173" s="146" t="s">
        <v>314</v>
      </c>
      <c r="AG173" s="146"/>
      <c r="AH173" s="146" t="s">
        <v>314</v>
      </c>
      <c r="AI173" s="146"/>
      <c r="AJ173" s="146" t="s">
        <v>314</v>
      </c>
      <c r="AK173" s="146"/>
      <c r="AL173" s="146"/>
      <c r="AM173" s="146" t="s">
        <v>314</v>
      </c>
      <c r="AN173" s="146"/>
      <c r="AO173" s="146"/>
      <c r="AP173" s="146" t="s">
        <v>314</v>
      </c>
      <c r="AQ173" s="146"/>
      <c r="AR173" s="146"/>
      <c r="AS173" s="142"/>
      <c r="AT173" s="142"/>
      <c r="AU173" s="142"/>
      <c r="AV173" s="142"/>
      <c r="AW173" s="126"/>
      <c r="AX173" s="126"/>
      <c r="AY173" s="126"/>
      <c r="AZ173" s="14"/>
      <c r="BA173" s="16"/>
      <c r="BB173" s="16"/>
      <c r="BC173" s="14"/>
      <c r="BD173" s="16"/>
      <c r="BE173" s="16"/>
      <c r="BF173" s="14"/>
      <c r="BG173" s="16"/>
    </row>
    <row r="174" spans="1:59" ht="13.5" customHeight="1" hidden="1">
      <c r="A174" s="1" t="s">
        <v>273</v>
      </c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"/>
      <c r="BA174" s="16"/>
      <c r="BB174" s="16"/>
      <c r="BC174" s="14"/>
      <c r="BD174" s="14"/>
      <c r="BE174" s="16"/>
      <c r="BF174" s="14"/>
      <c r="BG174" s="16"/>
    </row>
    <row r="175" spans="1:59" ht="13.5" customHeight="1" hidden="1">
      <c r="A175" s="1" t="s">
        <v>274</v>
      </c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"/>
      <c r="BA175" s="16"/>
      <c r="BB175" s="16"/>
      <c r="BC175" s="14"/>
      <c r="BD175" s="14"/>
      <c r="BE175" s="16"/>
      <c r="BF175" s="14"/>
      <c r="BG175" s="16"/>
    </row>
    <row r="176" spans="1:59" ht="13.5" customHeight="1" hidden="1">
      <c r="A176" s="1" t="s">
        <v>275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"/>
      <c r="BA176" s="16"/>
      <c r="BB176" s="16"/>
      <c r="BC176" s="14"/>
      <c r="BD176" s="14"/>
      <c r="BE176" s="16"/>
      <c r="BF176" s="14"/>
      <c r="BG176" s="16"/>
    </row>
    <row r="177" spans="1:59" ht="13.5" customHeight="1" hidden="1">
      <c r="A177" s="1" t="s">
        <v>276</v>
      </c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"/>
      <c r="BA177" s="16"/>
      <c r="BB177" s="16"/>
      <c r="BC177" s="14"/>
      <c r="BD177" s="14"/>
      <c r="BE177" s="16"/>
      <c r="BF177" s="14"/>
      <c r="BG177" s="16"/>
    </row>
    <row r="178" spans="1:59" ht="13.5" customHeight="1" hidden="1">
      <c r="A178" s="1" t="s">
        <v>277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"/>
      <c r="BA178" s="16"/>
      <c r="BB178" s="16"/>
      <c r="BC178" s="14"/>
      <c r="BD178" s="14"/>
      <c r="BE178" s="16"/>
      <c r="BF178" s="14"/>
      <c r="BG178" s="16"/>
    </row>
    <row r="179" spans="1:59" ht="13.5" customHeight="1" hidden="1">
      <c r="A179" s="11" t="s">
        <v>191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"/>
      <c r="BA179" s="16"/>
      <c r="BB179" s="16"/>
      <c r="BC179" s="14"/>
      <c r="BD179" s="14"/>
      <c r="BE179" s="16"/>
      <c r="BF179" s="14"/>
      <c r="BG179" s="16"/>
    </row>
  </sheetData>
  <sheetProtection/>
  <mergeCells count="2098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R110:AR115"/>
    <mergeCell ref="AS110:AS115"/>
    <mergeCell ref="AT110:AT115"/>
    <mergeCell ref="AU110:AU115"/>
    <mergeCell ref="AV110:AV115"/>
    <mergeCell ref="AW110:AW115"/>
    <mergeCell ref="AL110:AL115"/>
    <mergeCell ref="AM110:AM115"/>
    <mergeCell ref="AN110:AN115"/>
    <mergeCell ref="AO110:AO115"/>
    <mergeCell ref="AP110:AP115"/>
    <mergeCell ref="AQ110:AQ115"/>
    <mergeCell ref="AF110:AF115"/>
    <mergeCell ref="AG110:AG115"/>
    <mergeCell ref="AH110:AH115"/>
    <mergeCell ref="AI110:AI115"/>
    <mergeCell ref="AJ110:AJ115"/>
    <mergeCell ref="AK110:AK115"/>
    <mergeCell ref="Z110:Z115"/>
    <mergeCell ref="AA110:AA115"/>
    <mergeCell ref="AB110:AB115"/>
    <mergeCell ref="AC110:AC115"/>
    <mergeCell ref="AD110:AD115"/>
    <mergeCell ref="AE110:AE115"/>
    <mergeCell ref="T110:T115"/>
    <mergeCell ref="U110:U115"/>
    <mergeCell ref="V110:V115"/>
    <mergeCell ref="W110:W115"/>
    <mergeCell ref="X110:X115"/>
    <mergeCell ref="Y110:Y115"/>
    <mergeCell ref="N110:N115"/>
    <mergeCell ref="O110:O115"/>
    <mergeCell ref="P110:P115"/>
    <mergeCell ref="Q110:Q115"/>
    <mergeCell ref="R110:R115"/>
    <mergeCell ref="S110:S115"/>
    <mergeCell ref="H110:H115"/>
    <mergeCell ref="I110:I115"/>
    <mergeCell ref="J110:J115"/>
    <mergeCell ref="K110:K115"/>
    <mergeCell ref="L110:L115"/>
    <mergeCell ref="M110:M115"/>
    <mergeCell ref="AZ103:AZ108"/>
    <mergeCell ref="BA103:BA108"/>
    <mergeCell ref="B109:BA109"/>
    <mergeCell ref="A110:A115"/>
    <mergeCell ref="B110:B115"/>
    <mergeCell ref="C110:C115"/>
    <mergeCell ref="D110:D115"/>
    <mergeCell ref="E110:E115"/>
    <mergeCell ref="F110:F115"/>
    <mergeCell ref="G110:G115"/>
    <mergeCell ref="AT103:AT108"/>
    <mergeCell ref="AU103:AU108"/>
    <mergeCell ref="AV103:AV108"/>
    <mergeCell ref="AW103:AW108"/>
    <mergeCell ref="AX103:AX108"/>
    <mergeCell ref="AY103:AY108"/>
    <mergeCell ref="AN103:AN108"/>
    <mergeCell ref="AO103:AO108"/>
    <mergeCell ref="AP103:AP108"/>
    <mergeCell ref="AQ103:AQ108"/>
    <mergeCell ref="AR103:AR108"/>
    <mergeCell ref="AS103:AS108"/>
    <mergeCell ref="AH103:AH108"/>
    <mergeCell ref="AI103:AI108"/>
    <mergeCell ref="AJ103:AJ108"/>
    <mergeCell ref="AK103:AK108"/>
    <mergeCell ref="AL103:AL108"/>
    <mergeCell ref="AM103:AM108"/>
    <mergeCell ref="AB103:AB108"/>
    <mergeCell ref="AC103:AC108"/>
    <mergeCell ref="AD103:AD108"/>
    <mergeCell ref="AE103:AE108"/>
    <mergeCell ref="AF103:AF108"/>
    <mergeCell ref="AG103:AG108"/>
    <mergeCell ref="V103:V108"/>
    <mergeCell ref="W103:W108"/>
    <mergeCell ref="X103:X108"/>
    <mergeCell ref="Y103:Y108"/>
    <mergeCell ref="Z103:Z108"/>
    <mergeCell ref="AA103:AA108"/>
    <mergeCell ref="P103:P108"/>
    <mergeCell ref="Q103:Q108"/>
    <mergeCell ref="R103:R108"/>
    <mergeCell ref="S103:S108"/>
    <mergeCell ref="T103:T108"/>
    <mergeCell ref="U103:U108"/>
    <mergeCell ref="J103:J108"/>
    <mergeCell ref="K103:K108"/>
    <mergeCell ref="L103:L108"/>
    <mergeCell ref="M103:M108"/>
    <mergeCell ref="N103:N108"/>
    <mergeCell ref="O103:O108"/>
    <mergeCell ref="B102:BA102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AV96:AV101"/>
    <mergeCell ref="AW96:AW101"/>
    <mergeCell ref="AX96:AX101"/>
    <mergeCell ref="AY96:AY101"/>
    <mergeCell ref="AZ96:AZ101"/>
    <mergeCell ref="BA96:BA101"/>
    <mergeCell ref="AP96:AP101"/>
    <mergeCell ref="AQ96:AQ101"/>
    <mergeCell ref="AR96:AR101"/>
    <mergeCell ref="AS96:AS101"/>
    <mergeCell ref="AT96:AT101"/>
    <mergeCell ref="AU96:AU101"/>
    <mergeCell ref="AJ96:AJ101"/>
    <mergeCell ref="AK96:AK101"/>
    <mergeCell ref="AL96:AL101"/>
    <mergeCell ref="AM96:AM101"/>
    <mergeCell ref="AN96:AN101"/>
    <mergeCell ref="AO96:AO101"/>
    <mergeCell ref="AD96:AD101"/>
    <mergeCell ref="AE96:AE101"/>
    <mergeCell ref="AF96:AF101"/>
    <mergeCell ref="AG96:AG101"/>
    <mergeCell ref="AH96:AH101"/>
    <mergeCell ref="AI96:AI101"/>
    <mergeCell ref="X96:X101"/>
    <mergeCell ref="Y96:Y101"/>
    <mergeCell ref="Z96:Z101"/>
    <mergeCell ref="AA96:AA101"/>
    <mergeCell ref="AB96:AB101"/>
    <mergeCell ref="AC96:AC101"/>
    <mergeCell ref="R96:R101"/>
    <mergeCell ref="S96:S101"/>
    <mergeCell ref="T96:T101"/>
    <mergeCell ref="U96:U101"/>
    <mergeCell ref="V96:V101"/>
    <mergeCell ref="W96:W101"/>
    <mergeCell ref="L96:L101"/>
    <mergeCell ref="M96:M101"/>
    <mergeCell ref="N96:N101"/>
    <mergeCell ref="O96:O101"/>
    <mergeCell ref="P96:P101"/>
    <mergeCell ref="Q96:Q101"/>
    <mergeCell ref="F96:F101"/>
    <mergeCell ref="G96:G101"/>
    <mergeCell ref="H96:H101"/>
    <mergeCell ref="I96:I101"/>
    <mergeCell ref="J96:J101"/>
    <mergeCell ref="K96:K101"/>
    <mergeCell ref="AX89:AX94"/>
    <mergeCell ref="AY89:AY94"/>
    <mergeCell ref="AZ89:AZ94"/>
    <mergeCell ref="BA89:BA94"/>
    <mergeCell ref="B95:BA95"/>
    <mergeCell ref="A96:A101"/>
    <mergeCell ref="B96:B101"/>
    <mergeCell ref="C96:C101"/>
    <mergeCell ref="D96:D101"/>
    <mergeCell ref="E96:E101"/>
    <mergeCell ref="AR89:AR94"/>
    <mergeCell ref="AS89:AS94"/>
    <mergeCell ref="AT89:AT94"/>
    <mergeCell ref="AU89:AU94"/>
    <mergeCell ref="AV89:AV94"/>
    <mergeCell ref="AW89:AW94"/>
    <mergeCell ref="AL89:AL94"/>
    <mergeCell ref="AM89:AM94"/>
    <mergeCell ref="AN89:AN94"/>
    <mergeCell ref="AO89:AO94"/>
    <mergeCell ref="AP89:AP94"/>
    <mergeCell ref="AQ89:AQ94"/>
    <mergeCell ref="AF89:AF94"/>
    <mergeCell ref="AG89:AG94"/>
    <mergeCell ref="AH89:AH94"/>
    <mergeCell ref="AI89:AI94"/>
    <mergeCell ref="AJ89:AJ94"/>
    <mergeCell ref="AK89:AK94"/>
    <mergeCell ref="Z89:Z94"/>
    <mergeCell ref="AA89:AA94"/>
    <mergeCell ref="AB89:AB94"/>
    <mergeCell ref="AC89:AC94"/>
    <mergeCell ref="AD89:AD94"/>
    <mergeCell ref="AE89:AE94"/>
    <mergeCell ref="T89:T94"/>
    <mergeCell ref="U89:U94"/>
    <mergeCell ref="V89:V94"/>
    <mergeCell ref="W89:W94"/>
    <mergeCell ref="X89:X94"/>
    <mergeCell ref="Y89:Y94"/>
    <mergeCell ref="N89:N94"/>
    <mergeCell ref="O89:O94"/>
    <mergeCell ref="P89:P94"/>
    <mergeCell ref="Q89:Q94"/>
    <mergeCell ref="R89:R94"/>
    <mergeCell ref="S89:S94"/>
    <mergeCell ref="H89:H94"/>
    <mergeCell ref="I89:I94"/>
    <mergeCell ref="J89:J94"/>
    <mergeCell ref="K89:K94"/>
    <mergeCell ref="L89:L94"/>
    <mergeCell ref="M89:M94"/>
    <mergeCell ref="AZ82:AZ87"/>
    <mergeCell ref="BA82:BA87"/>
    <mergeCell ref="B88:BA88"/>
    <mergeCell ref="A89:A94"/>
    <mergeCell ref="B89:B94"/>
    <mergeCell ref="C89:C94"/>
    <mergeCell ref="D89:D94"/>
    <mergeCell ref="E89:E94"/>
    <mergeCell ref="F89:F94"/>
    <mergeCell ref="G89:G94"/>
    <mergeCell ref="AT82:AT87"/>
    <mergeCell ref="AU82:AU87"/>
    <mergeCell ref="AV82:AV87"/>
    <mergeCell ref="AW82:AW87"/>
    <mergeCell ref="AX82:AX87"/>
    <mergeCell ref="AY82:AY87"/>
    <mergeCell ref="AN82:AN87"/>
    <mergeCell ref="AO82:AO87"/>
    <mergeCell ref="AP82:AP87"/>
    <mergeCell ref="AQ82:AQ87"/>
    <mergeCell ref="AR82:AR87"/>
    <mergeCell ref="AS82:AS87"/>
    <mergeCell ref="AH82:AH87"/>
    <mergeCell ref="AI82:AI87"/>
    <mergeCell ref="AJ82:AJ87"/>
    <mergeCell ref="AK82:AK87"/>
    <mergeCell ref="AL82:AL87"/>
    <mergeCell ref="AM82:AM87"/>
    <mergeCell ref="AB82:AB87"/>
    <mergeCell ref="AC82:AC87"/>
    <mergeCell ref="AD82:AD87"/>
    <mergeCell ref="AE82:AE87"/>
    <mergeCell ref="AF82:AF87"/>
    <mergeCell ref="AG82:AG87"/>
    <mergeCell ref="V82:V87"/>
    <mergeCell ref="W82:W87"/>
    <mergeCell ref="X82:X87"/>
    <mergeCell ref="Y82:Y87"/>
    <mergeCell ref="Z82:Z87"/>
    <mergeCell ref="AA82:AA87"/>
    <mergeCell ref="P82:P87"/>
    <mergeCell ref="Q82:Q87"/>
    <mergeCell ref="R82:R87"/>
    <mergeCell ref="S82:S87"/>
    <mergeCell ref="T82:T87"/>
    <mergeCell ref="U82:U87"/>
    <mergeCell ref="J82:J87"/>
    <mergeCell ref="K82:K87"/>
    <mergeCell ref="L82:L87"/>
    <mergeCell ref="M82:M87"/>
    <mergeCell ref="N82:N87"/>
    <mergeCell ref="O82:O87"/>
    <mergeCell ref="B81:BA81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AV75:AV80"/>
    <mergeCell ref="AW75:AW80"/>
    <mergeCell ref="AX75:AX80"/>
    <mergeCell ref="AY75:AY80"/>
    <mergeCell ref="AZ75:AZ80"/>
    <mergeCell ref="BA75:BA80"/>
    <mergeCell ref="AP75:AP80"/>
    <mergeCell ref="AQ75:AQ80"/>
    <mergeCell ref="AR75:AR80"/>
    <mergeCell ref="AS75:AS80"/>
    <mergeCell ref="AT75:AT80"/>
    <mergeCell ref="AU75:AU80"/>
    <mergeCell ref="AJ75:AJ80"/>
    <mergeCell ref="AK75:AK80"/>
    <mergeCell ref="AL75:AL80"/>
    <mergeCell ref="AM75:AM80"/>
    <mergeCell ref="AN75:AN80"/>
    <mergeCell ref="AO75:AO80"/>
    <mergeCell ref="AD75:AD80"/>
    <mergeCell ref="AE75:AE80"/>
    <mergeCell ref="AF75:AF80"/>
    <mergeCell ref="AG75:AG80"/>
    <mergeCell ref="AH75:AH80"/>
    <mergeCell ref="AI75:AI80"/>
    <mergeCell ref="X75:X80"/>
    <mergeCell ref="Y75:Y80"/>
    <mergeCell ref="Z75:Z80"/>
    <mergeCell ref="AA75:AA80"/>
    <mergeCell ref="AB75:AB80"/>
    <mergeCell ref="AC75:AC80"/>
    <mergeCell ref="R75:R80"/>
    <mergeCell ref="S75:S80"/>
    <mergeCell ref="T75:T80"/>
    <mergeCell ref="U75:U80"/>
    <mergeCell ref="V75:V80"/>
    <mergeCell ref="W75:W80"/>
    <mergeCell ref="L75:L80"/>
    <mergeCell ref="M75:M80"/>
    <mergeCell ref="N75:N80"/>
    <mergeCell ref="O75:O80"/>
    <mergeCell ref="P75:P80"/>
    <mergeCell ref="Q75:Q80"/>
    <mergeCell ref="F75:F80"/>
    <mergeCell ref="G75:G80"/>
    <mergeCell ref="H75:H80"/>
    <mergeCell ref="I75:I80"/>
    <mergeCell ref="J75:J80"/>
    <mergeCell ref="K75:K80"/>
    <mergeCell ref="AX68:AX73"/>
    <mergeCell ref="AY68:AY73"/>
    <mergeCell ref="AZ68:AZ73"/>
    <mergeCell ref="BA68:BA73"/>
    <mergeCell ref="B74:BA74"/>
    <mergeCell ref="A75:A80"/>
    <mergeCell ref="B75:B80"/>
    <mergeCell ref="C75:C80"/>
    <mergeCell ref="D75:D80"/>
    <mergeCell ref="E75:E80"/>
    <mergeCell ref="AR68:AR73"/>
    <mergeCell ref="AS68:AS73"/>
    <mergeCell ref="AT68:AT73"/>
    <mergeCell ref="AU68:AU73"/>
    <mergeCell ref="AV68:AV73"/>
    <mergeCell ref="AW68:AW73"/>
    <mergeCell ref="AL68:AL73"/>
    <mergeCell ref="AM68:AM73"/>
    <mergeCell ref="AN68:AN73"/>
    <mergeCell ref="AO68:AO73"/>
    <mergeCell ref="AP68:AP73"/>
    <mergeCell ref="AQ68:AQ73"/>
    <mergeCell ref="AF68:AF73"/>
    <mergeCell ref="AG68:AG73"/>
    <mergeCell ref="AH68:AH73"/>
    <mergeCell ref="AI68:AI73"/>
    <mergeCell ref="AJ68:AJ73"/>
    <mergeCell ref="AK68:AK73"/>
    <mergeCell ref="Z68:Z73"/>
    <mergeCell ref="AA68:AA73"/>
    <mergeCell ref="AB68:AB73"/>
    <mergeCell ref="AC68:AC73"/>
    <mergeCell ref="AD68:AD73"/>
    <mergeCell ref="AE68:AE73"/>
    <mergeCell ref="T68:T73"/>
    <mergeCell ref="U68:U73"/>
    <mergeCell ref="V68:V73"/>
    <mergeCell ref="W68:W73"/>
    <mergeCell ref="X68:X73"/>
    <mergeCell ref="Y68:Y73"/>
    <mergeCell ref="N68:N73"/>
    <mergeCell ref="O68:O73"/>
    <mergeCell ref="P68:P73"/>
    <mergeCell ref="Q68:Q73"/>
    <mergeCell ref="R68:R73"/>
    <mergeCell ref="S68:S73"/>
    <mergeCell ref="H68:H73"/>
    <mergeCell ref="I68:I73"/>
    <mergeCell ref="J68:J73"/>
    <mergeCell ref="K68:K73"/>
    <mergeCell ref="L68:L73"/>
    <mergeCell ref="M68:M73"/>
    <mergeCell ref="AZ61:AZ66"/>
    <mergeCell ref="BA61:BA66"/>
    <mergeCell ref="B67:BA67"/>
    <mergeCell ref="A68:A73"/>
    <mergeCell ref="B68:B73"/>
    <mergeCell ref="C68:C73"/>
    <mergeCell ref="D68:D73"/>
    <mergeCell ref="E68:E73"/>
    <mergeCell ref="F68:F73"/>
    <mergeCell ref="G68:G73"/>
    <mergeCell ref="AT61:AT66"/>
    <mergeCell ref="AU61:AU66"/>
    <mergeCell ref="AV61:AV66"/>
    <mergeCell ref="AW61:AW66"/>
    <mergeCell ref="AX61:AX66"/>
    <mergeCell ref="AY61:AY66"/>
    <mergeCell ref="AN61:AN66"/>
    <mergeCell ref="AO61:AO66"/>
    <mergeCell ref="AP61:AP66"/>
    <mergeCell ref="AQ61:AQ66"/>
    <mergeCell ref="AR61:AR66"/>
    <mergeCell ref="AS61:AS66"/>
    <mergeCell ref="AG61:AG66"/>
    <mergeCell ref="AI61:AI66"/>
    <mergeCell ref="AJ61:AJ66"/>
    <mergeCell ref="AK61:AK66"/>
    <mergeCell ref="AL61:AL66"/>
    <mergeCell ref="AM61:AM66"/>
    <mergeCell ref="U61:U66"/>
    <mergeCell ref="V61:V66"/>
    <mergeCell ref="W61:W66"/>
    <mergeCell ref="AD61:AD66"/>
    <mergeCell ref="AE61:AE66"/>
    <mergeCell ref="AF61:AF66"/>
    <mergeCell ref="AZ54:AZ59"/>
    <mergeCell ref="BA54:BA59"/>
    <mergeCell ref="B60:BA60"/>
    <mergeCell ref="A61:A66"/>
    <mergeCell ref="B61:B66"/>
    <mergeCell ref="C61:C66"/>
    <mergeCell ref="D61:D66"/>
    <mergeCell ref="E61:E66"/>
    <mergeCell ref="S61:S66"/>
    <mergeCell ref="T61:T66"/>
    <mergeCell ref="AT54:AT59"/>
    <mergeCell ref="AU54:AU59"/>
    <mergeCell ref="AV54:AV59"/>
    <mergeCell ref="AW54:AW59"/>
    <mergeCell ref="AX54:AX59"/>
    <mergeCell ref="AY54:AY59"/>
    <mergeCell ref="AN54:AN59"/>
    <mergeCell ref="AO54:AO59"/>
    <mergeCell ref="AP54:AP59"/>
    <mergeCell ref="AQ54:AQ59"/>
    <mergeCell ref="AR54:AR59"/>
    <mergeCell ref="AS54:AS59"/>
    <mergeCell ref="AH54:AH59"/>
    <mergeCell ref="AI54:AI59"/>
    <mergeCell ref="AJ54:AJ59"/>
    <mergeCell ref="AK54:AK59"/>
    <mergeCell ref="AL54:AL59"/>
    <mergeCell ref="AM54:AM59"/>
    <mergeCell ref="AB54:AB59"/>
    <mergeCell ref="AC54:AC59"/>
    <mergeCell ref="AD54:AD59"/>
    <mergeCell ref="AE54:AE59"/>
    <mergeCell ref="AF54:AF59"/>
    <mergeCell ref="AG54:AG59"/>
    <mergeCell ref="V54:V59"/>
    <mergeCell ref="W54:W59"/>
    <mergeCell ref="X54:X59"/>
    <mergeCell ref="Y54:Y59"/>
    <mergeCell ref="Z54:Z59"/>
    <mergeCell ref="AA54:AA59"/>
    <mergeCell ref="B53:BA53"/>
    <mergeCell ref="A54:A59"/>
    <mergeCell ref="B54:B59"/>
    <mergeCell ref="C54:C59"/>
    <mergeCell ref="D54:D59"/>
    <mergeCell ref="E54:E59"/>
    <mergeCell ref="R54:R59"/>
    <mergeCell ref="S54:S59"/>
    <mergeCell ref="T54:T59"/>
    <mergeCell ref="U54:U59"/>
    <mergeCell ref="AV47:AV52"/>
    <mergeCell ref="AW47:AW52"/>
    <mergeCell ref="AX47:AX52"/>
    <mergeCell ref="AY47:AY52"/>
    <mergeCell ref="AZ47:AZ52"/>
    <mergeCell ref="BA47:BA52"/>
    <mergeCell ref="AP47:AP52"/>
    <mergeCell ref="AQ47:AQ52"/>
    <mergeCell ref="AR47:AR52"/>
    <mergeCell ref="AS47:AS52"/>
    <mergeCell ref="AT47:AT52"/>
    <mergeCell ref="AU47:AU52"/>
    <mergeCell ref="AJ47:AJ52"/>
    <mergeCell ref="AK47:AK52"/>
    <mergeCell ref="AL47:AL52"/>
    <mergeCell ref="AM47:AM52"/>
    <mergeCell ref="AN47:AN52"/>
    <mergeCell ref="AO47:AO52"/>
    <mergeCell ref="S47:S52"/>
    <mergeCell ref="T47:T52"/>
    <mergeCell ref="AF47:AF52"/>
    <mergeCell ref="AG47:AG52"/>
    <mergeCell ref="AH47:AH52"/>
    <mergeCell ref="AI47:AI52"/>
    <mergeCell ref="A47:A52"/>
    <mergeCell ref="B47:B52"/>
    <mergeCell ref="C47:C52"/>
    <mergeCell ref="D47:D52"/>
    <mergeCell ref="E47:E52"/>
    <mergeCell ref="R47:R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C105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29" sqref="E29"/>
    </sheetView>
  </sheetViews>
  <sheetFormatPr defaultColWidth="14.66015625" defaultRowHeight="10.5"/>
  <cols>
    <col min="1" max="1" width="14.66015625" style="2" customWidth="1"/>
    <col min="2" max="2" width="31.83203125" style="50" customWidth="1"/>
    <col min="3" max="3" width="4.33203125" style="2" customWidth="1"/>
    <col min="4" max="4" width="6.83203125" style="2" customWidth="1"/>
    <col min="5" max="5" width="6.33203125" style="2" customWidth="1"/>
    <col min="6" max="6" width="4.33203125" style="2" customWidth="1"/>
    <col min="7" max="7" width="0" style="2" hidden="1" customWidth="1"/>
    <col min="8" max="8" width="5.16015625" style="2" customWidth="1"/>
    <col min="9" max="9" width="0" style="2" hidden="1" customWidth="1"/>
    <col min="10" max="10" width="5.16015625" style="2" customWidth="1"/>
    <col min="11" max="11" width="0" style="2" hidden="1" customWidth="1"/>
    <col min="12" max="14" width="5.16015625" style="2" customWidth="1"/>
    <col min="15" max="16" width="4.16015625" style="2" customWidth="1"/>
    <col min="17" max="32" width="5" style="2" customWidth="1"/>
    <col min="33" max="158" width="0" style="2" hidden="1" customWidth="1"/>
    <col min="159" max="16384" width="14.66015625" style="2" customWidth="1"/>
  </cols>
  <sheetData>
    <row r="1" spans="1:158" ht="11.25" customHeight="1">
      <c r="A1" s="154" t="s">
        <v>145</v>
      </c>
      <c r="B1" s="155" t="s">
        <v>147</v>
      </c>
      <c r="C1" s="156" t="s">
        <v>148</v>
      </c>
      <c r="D1" s="156"/>
      <c r="E1" s="156"/>
      <c r="F1" s="156"/>
      <c r="G1" s="156" t="s">
        <v>149</v>
      </c>
      <c r="H1" s="156"/>
      <c r="I1" s="156"/>
      <c r="J1" s="156"/>
      <c r="K1" s="156"/>
      <c r="L1" s="156"/>
      <c r="M1" s="156"/>
      <c r="N1" s="156"/>
      <c r="O1" s="156"/>
      <c r="P1" s="156"/>
      <c r="Q1" s="154" t="s">
        <v>150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</row>
    <row r="2" spans="1:158" ht="11.25">
      <c r="A2" s="154"/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4" t="s">
        <v>151</v>
      </c>
      <c r="R2" s="154"/>
      <c r="S2" s="154"/>
      <c r="T2" s="154"/>
      <c r="U2" s="154" t="s">
        <v>152</v>
      </c>
      <c r="V2" s="154"/>
      <c r="W2" s="154"/>
      <c r="X2" s="154"/>
      <c r="Y2" s="154" t="s">
        <v>153</v>
      </c>
      <c r="Z2" s="154"/>
      <c r="AA2" s="154"/>
      <c r="AB2" s="154"/>
      <c r="AC2" s="154" t="s">
        <v>154</v>
      </c>
      <c r="AD2" s="154"/>
      <c r="AE2" s="154"/>
      <c r="AF2" s="154"/>
      <c r="AG2" s="154" t="s">
        <v>155</v>
      </c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 t="s">
        <v>156</v>
      </c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 t="s">
        <v>157</v>
      </c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 t="s">
        <v>158</v>
      </c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 t="s">
        <v>159</v>
      </c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 t="s">
        <v>160</v>
      </c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 t="s">
        <v>161</v>
      </c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</row>
    <row r="3" spans="1:158" ht="11.25">
      <c r="A3" s="154"/>
      <c r="B3" s="155"/>
      <c r="C3" s="157" t="s">
        <v>162</v>
      </c>
      <c r="D3" s="157" t="s">
        <v>163</v>
      </c>
      <c r="E3" s="157" t="s">
        <v>164</v>
      </c>
      <c r="F3" s="157" t="s">
        <v>165</v>
      </c>
      <c r="G3" s="30"/>
      <c r="H3" s="156" t="s">
        <v>166</v>
      </c>
      <c r="I3" s="30"/>
      <c r="J3" s="156" t="s">
        <v>167</v>
      </c>
      <c r="K3" s="28"/>
      <c r="L3" s="156" t="s">
        <v>168</v>
      </c>
      <c r="M3" s="156"/>
      <c r="N3" s="156"/>
      <c r="O3" s="156"/>
      <c r="P3" s="156"/>
      <c r="Q3" s="154" t="s">
        <v>169</v>
      </c>
      <c r="R3" s="154"/>
      <c r="S3" s="154" t="s">
        <v>170</v>
      </c>
      <c r="T3" s="154"/>
      <c r="U3" s="154" t="s">
        <v>171</v>
      </c>
      <c r="V3" s="154"/>
      <c r="W3" s="154" t="s">
        <v>172</v>
      </c>
      <c r="X3" s="154"/>
      <c r="Y3" s="154" t="s">
        <v>173</v>
      </c>
      <c r="Z3" s="154"/>
      <c r="AA3" s="154" t="s">
        <v>174</v>
      </c>
      <c r="AB3" s="154"/>
      <c r="AC3" s="154" t="s">
        <v>175</v>
      </c>
      <c r="AD3" s="154"/>
      <c r="AE3" s="154" t="s">
        <v>176</v>
      </c>
      <c r="AF3" s="154"/>
      <c r="AG3" s="154" t="s">
        <v>177</v>
      </c>
      <c r="AH3" s="154"/>
      <c r="AI3" s="154"/>
      <c r="AJ3" s="154"/>
      <c r="AK3" s="154"/>
      <c r="AL3" s="154"/>
      <c r="AM3" s="154"/>
      <c r="AN3" s="154"/>
      <c r="AO3" s="154"/>
      <c r="AP3" s="154" t="s">
        <v>178</v>
      </c>
      <c r="AQ3" s="154"/>
      <c r="AR3" s="154"/>
      <c r="AS3" s="154"/>
      <c r="AT3" s="154"/>
      <c r="AU3" s="154"/>
      <c r="AV3" s="154"/>
      <c r="AW3" s="154"/>
      <c r="AX3" s="154"/>
      <c r="AY3" s="154" t="s">
        <v>179</v>
      </c>
      <c r="AZ3" s="154"/>
      <c r="BA3" s="154"/>
      <c r="BB3" s="154"/>
      <c r="BC3" s="154"/>
      <c r="BD3" s="154"/>
      <c r="BE3" s="154"/>
      <c r="BF3" s="154"/>
      <c r="BG3" s="154"/>
      <c r="BH3" s="154" t="s">
        <v>180</v>
      </c>
      <c r="BI3" s="154"/>
      <c r="BJ3" s="154"/>
      <c r="BK3" s="154"/>
      <c r="BL3" s="154"/>
      <c r="BM3" s="154"/>
      <c r="BN3" s="154"/>
      <c r="BO3" s="154"/>
      <c r="BP3" s="154"/>
      <c r="BQ3" s="154" t="s">
        <v>181</v>
      </c>
      <c r="BR3" s="154"/>
      <c r="BS3" s="154"/>
      <c r="BT3" s="154"/>
      <c r="BU3" s="154"/>
      <c r="BV3" s="154"/>
      <c r="BW3" s="154"/>
      <c r="BX3" s="154"/>
      <c r="BY3" s="154"/>
      <c r="BZ3" s="154" t="s">
        <v>182</v>
      </c>
      <c r="CA3" s="154"/>
      <c r="CB3" s="154"/>
      <c r="CC3" s="154"/>
      <c r="CD3" s="154"/>
      <c r="CE3" s="154"/>
      <c r="CF3" s="154"/>
      <c r="CG3" s="154"/>
      <c r="CH3" s="154"/>
      <c r="CI3" s="154" t="s">
        <v>183</v>
      </c>
      <c r="CJ3" s="154"/>
      <c r="CK3" s="154"/>
      <c r="CL3" s="154"/>
      <c r="CM3" s="154"/>
      <c r="CN3" s="154"/>
      <c r="CO3" s="154"/>
      <c r="CP3" s="154"/>
      <c r="CQ3" s="154"/>
      <c r="CR3" s="154" t="s">
        <v>184</v>
      </c>
      <c r="CS3" s="154"/>
      <c r="CT3" s="154"/>
      <c r="CU3" s="154"/>
      <c r="CV3" s="154"/>
      <c r="CW3" s="154"/>
      <c r="CX3" s="154"/>
      <c r="CY3" s="154"/>
      <c r="CZ3" s="154"/>
      <c r="DA3" s="154" t="s">
        <v>185</v>
      </c>
      <c r="DB3" s="154"/>
      <c r="DC3" s="154"/>
      <c r="DD3" s="154"/>
      <c r="DE3" s="154"/>
      <c r="DF3" s="154"/>
      <c r="DG3" s="154"/>
      <c r="DH3" s="154"/>
      <c r="DI3" s="154"/>
      <c r="DJ3" s="154" t="s">
        <v>186</v>
      </c>
      <c r="DK3" s="154"/>
      <c r="DL3" s="154"/>
      <c r="DM3" s="154"/>
      <c r="DN3" s="154"/>
      <c r="DO3" s="154"/>
      <c r="DP3" s="154"/>
      <c r="DQ3" s="154"/>
      <c r="DR3" s="154"/>
      <c r="DS3" s="154" t="s">
        <v>187</v>
      </c>
      <c r="DT3" s="154"/>
      <c r="DU3" s="154"/>
      <c r="DV3" s="154"/>
      <c r="DW3" s="154"/>
      <c r="DX3" s="154"/>
      <c r="DY3" s="154"/>
      <c r="DZ3" s="154"/>
      <c r="EA3" s="154"/>
      <c r="EB3" s="154" t="s">
        <v>188</v>
      </c>
      <c r="EC3" s="154"/>
      <c r="ED3" s="154"/>
      <c r="EE3" s="154"/>
      <c r="EF3" s="154"/>
      <c r="EG3" s="154"/>
      <c r="EH3" s="154"/>
      <c r="EI3" s="154"/>
      <c r="EJ3" s="154"/>
      <c r="EK3" s="154" t="s">
        <v>189</v>
      </c>
      <c r="EL3" s="154"/>
      <c r="EM3" s="154"/>
      <c r="EN3" s="154"/>
      <c r="EO3" s="154"/>
      <c r="EP3" s="154"/>
      <c r="EQ3" s="154"/>
      <c r="ER3" s="154"/>
      <c r="ES3" s="154"/>
      <c r="ET3" s="154" t="s">
        <v>190</v>
      </c>
      <c r="EU3" s="154"/>
      <c r="EV3" s="154"/>
      <c r="EW3" s="154"/>
      <c r="EX3" s="154"/>
      <c r="EY3" s="154"/>
      <c r="EZ3" s="154"/>
      <c r="FA3" s="154"/>
      <c r="FB3" s="154"/>
    </row>
    <row r="4" spans="1:158" ht="11.25">
      <c r="A4" s="154"/>
      <c r="B4" s="155"/>
      <c r="C4" s="157"/>
      <c r="D4" s="157"/>
      <c r="E4" s="157"/>
      <c r="F4" s="157"/>
      <c r="G4" s="28"/>
      <c r="H4" s="156"/>
      <c r="I4" s="28"/>
      <c r="J4" s="156"/>
      <c r="K4" s="28"/>
      <c r="L4" s="154" t="s">
        <v>191</v>
      </c>
      <c r="M4" s="154" t="s">
        <v>192</v>
      </c>
      <c r="N4" s="154"/>
      <c r="O4" s="154"/>
      <c r="P4" s="154"/>
      <c r="Q4" s="154" t="s">
        <v>193</v>
      </c>
      <c r="R4" s="154"/>
      <c r="S4" s="154" t="s">
        <v>194</v>
      </c>
      <c r="T4" s="154"/>
      <c r="U4" s="154" t="s">
        <v>195</v>
      </c>
      <c r="V4" s="154"/>
      <c r="W4" s="154" t="s">
        <v>196</v>
      </c>
      <c r="X4" s="154"/>
      <c r="Y4" s="154" t="s">
        <v>197</v>
      </c>
      <c r="Z4" s="154"/>
      <c r="AA4" s="154" t="s">
        <v>198</v>
      </c>
      <c r="AB4" s="154"/>
      <c r="AC4" s="154" t="s">
        <v>199</v>
      </c>
      <c r="AD4" s="154"/>
      <c r="AE4" s="154" t="s">
        <v>200</v>
      </c>
      <c r="AF4" s="154"/>
      <c r="AG4" s="154" t="s">
        <v>201</v>
      </c>
      <c r="AH4" s="154"/>
      <c r="AI4" s="154"/>
      <c r="AJ4" s="154"/>
      <c r="AK4" s="154"/>
      <c r="AL4" s="154"/>
      <c r="AM4" s="154"/>
      <c r="AN4" s="154"/>
      <c r="AO4" s="154"/>
      <c r="AP4" s="154" t="s">
        <v>201</v>
      </c>
      <c r="AQ4" s="154"/>
      <c r="AR4" s="154"/>
      <c r="AS4" s="154"/>
      <c r="AT4" s="154"/>
      <c r="AU4" s="154"/>
      <c r="AV4" s="154"/>
      <c r="AW4" s="154"/>
      <c r="AX4" s="154"/>
      <c r="AY4" s="154" t="s">
        <v>201</v>
      </c>
      <c r="AZ4" s="154"/>
      <c r="BA4" s="154"/>
      <c r="BB4" s="154"/>
      <c r="BC4" s="154"/>
      <c r="BD4" s="154"/>
      <c r="BE4" s="154"/>
      <c r="BF4" s="154"/>
      <c r="BG4" s="154"/>
      <c r="BH4" s="154" t="s">
        <v>201</v>
      </c>
      <c r="BI4" s="154"/>
      <c r="BJ4" s="154"/>
      <c r="BK4" s="154"/>
      <c r="BL4" s="154"/>
      <c r="BM4" s="154"/>
      <c r="BN4" s="154"/>
      <c r="BO4" s="154"/>
      <c r="BP4" s="154"/>
      <c r="BQ4" s="154" t="s">
        <v>201</v>
      </c>
      <c r="BR4" s="154"/>
      <c r="BS4" s="154"/>
      <c r="BT4" s="154"/>
      <c r="BU4" s="154"/>
      <c r="BV4" s="154"/>
      <c r="BW4" s="154"/>
      <c r="BX4" s="154"/>
      <c r="BY4" s="154"/>
      <c r="BZ4" s="154" t="s">
        <v>201</v>
      </c>
      <c r="CA4" s="154"/>
      <c r="CB4" s="154"/>
      <c r="CC4" s="154"/>
      <c r="CD4" s="154"/>
      <c r="CE4" s="154"/>
      <c r="CF4" s="154"/>
      <c r="CG4" s="154"/>
      <c r="CH4" s="154"/>
      <c r="CI4" s="154" t="s">
        <v>201</v>
      </c>
      <c r="CJ4" s="154"/>
      <c r="CK4" s="154"/>
      <c r="CL4" s="154"/>
      <c r="CM4" s="154"/>
      <c r="CN4" s="154"/>
      <c r="CO4" s="154"/>
      <c r="CP4" s="154"/>
      <c r="CQ4" s="154"/>
      <c r="CR4" s="154" t="s">
        <v>201</v>
      </c>
      <c r="CS4" s="154"/>
      <c r="CT4" s="154"/>
      <c r="CU4" s="154"/>
      <c r="CV4" s="154"/>
      <c r="CW4" s="154"/>
      <c r="CX4" s="154"/>
      <c r="CY4" s="154"/>
      <c r="CZ4" s="154"/>
      <c r="DA4" s="154" t="s">
        <v>201</v>
      </c>
      <c r="DB4" s="154"/>
      <c r="DC4" s="154"/>
      <c r="DD4" s="154"/>
      <c r="DE4" s="154"/>
      <c r="DF4" s="154"/>
      <c r="DG4" s="154"/>
      <c r="DH4" s="154"/>
      <c r="DI4" s="154"/>
      <c r="DJ4" s="154" t="s">
        <v>201</v>
      </c>
      <c r="DK4" s="154"/>
      <c r="DL4" s="154"/>
      <c r="DM4" s="154"/>
      <c r="DN4" s="154"/>
      <c r="DO4" s="154"/>
      <c r="DP4" s="154"/>
      <c r="DQ4" s="154"/>
      <c r="DR4" s="154"/>
      <c r="DS4" s="154" t="s">
        <v>201</v>
      </c>
      <c r="DT4" s="154"/>
      <c r="DU4" s="154"/>
      <c r="DV4" s="154"/>
      <c r="DW4" s="154"/>
      <c r="DX4" s="154"/>
      <c r="DY4" s="154"/>
      <c r="DZ4" s="154"/>
      <c r="EA4" s="154"/>
      <c r="EB4" s="154" t="s">
        <v>201</v>
      </c>
      <c r="EC4" s="154"/>
      <c r="ED4" s="154"/>
      <c r="EE4" s="154"/>
      <c r="EF4" s="154"/>
      <c r="EG4" s="154"/>
      <c r="EH4" s="154"/>
      <c r="EI4" s="154"/>
      <c r="EJ4" s="154"/>
      <c r="EK4" s="154" t="s">
        <v>201</v>
      </c>
      <c r="EL4" s="154"/>
      <c r="EM4" s="154"/>
      <c r="EN4" s="154"/>
      <c r="EO4" s="154"/>
      <c r="EP4" s="154"/>
      <c r="EQ4" s="154"/>
      <c r="ER4" s="154"/>
      <c r="ES4" s="154"/>
      <c r="ET4" s="154" t="s">
        <v>201</v>
      </c>
      <c r="EU4" s="154"/>
      <c r="EV4" s="154"/>
      <c r="EW4" s="154"/>
      <c r="EX4" s="154"/>
      <c r="EY4" s="154"/>
      <c r="EZ4" s="154"/>
      <c r="FA4" s="154"/>
      <c r="FB4" s="154"/>
    </row>
    <row r="5" spans="1:158" ht="11.25" customHeight="1">
      <c r="A5" s="154"/>
      <c r="B5" s="155"/>
      <c r="C5" s="157"/>
      <c r="D5" s="157"/>
      <c r="E5" s="157"/>
      <c r="F5" s="157"/>
      <c r="G5" s="28"/>
      <c r="H5" s="156"/>
      <c r="I5" s="28"/>
      <c r="J5" s="156"/>
      <c r="K5" s="30"/>
      <c r="L5" s="157"/>
      <c r="M5" s="157" t="s">
        <v>202</v>
      </c>
      <c r="N5" s="157" t="s">
        <v>203</v>
      </c>
      <c r="O5" s="158" t="s">
        <v>204</v>
      </c>
      <c r="P5" s="158" t="s">
        <v>205</v>
      </c>
      <c r="Q5" s="158" t="s">
        <v>207</v>
      </c>
      <c r="R5" s="158" t="s">
        <v>168</v>
      </c>
      <c r="S5" s="158" t="s">
        <v>207</v>
      </c>
      <c r="T5" s="158" t="s">
        <v>168</v>
      </c>
      <c r="U5" s="158" t="s">
        <v>207</v>
      </c>
      <c r="V5" s="158" t="s">
        <v>168</v>
      </c>
      <c r="W5" s="160" t="s">
        <v>207</v>
      </c>
      <c r="X5" s="158" t="s">
        <v>168</v>
      </c>
      <c r="Y5" s="158" t="s">
        <v>207</v>
      </c>
      <c r="Z5" s="158" t="s">
        <v>168</v>
      </c>
      <c r="AA5" s="158" t="s">
        <v>207</v>
      </c>
      <c r="AB5" s="160" t="s">
        <v>168</v>
      </c>
      <c r="AC5" s="158" t="s">
        <v>207</v>
      </c>
      <c r="AD5" s="158" t="s">
        <v>168</v>
      </c>
      <c r="AE5" s="158" t="s">
        <v>207</v>
      </c>
      <c r="AF5" s="158" t="s">
        <v>168</v>
      </c>
      <c r="AG5" s="154" t="s">
        <v>207</v>
      </c>
      <c r="AH5" s="154" t="s">
        <v>208</v>
      </c>
      <c r="AI5" s="154" t="s">
        <v>209</v>
      </c>
      <c r="AJ5" s="154" t="s">
        <v>168</v>
      </c>
      <c r="AK5" s="154" t="s">
        <v>192</v>
      </c>
      <c r="AL5" s="154"/>
      <c r="AM5" s="154"/>
      <c r="AN5" s="154"/>
      <c r="AO5" s="154"/>
      <c r="AP5" s="154" t="s">
        <v>207</v>
      </c>
      <c r="AQ5" s="154" t="s">
        <v>208</v>
      </c>
      <c r="AR5" s="154" t="s">
        <v>209</v>
      </c>
      <c r="AS5" s="154" t="s">
        <v>168</v>
      </c>
      <c r="AT5" s="154" t="s">
        <v>192</v>
      </c>
      <c r="AU5" s="154"/>
      <c r="AV5" s="154"/>
      <c r="AW5" s="154"/>
      <c r="AX5" s="154"/>
      <c r="AY5" s="154" t="s">
        <v>207</v>
      </c>
      <c r="AZ5" s="154" t="s">
        <v>208</v>
      </c>
      <c r="BA5" s="154" t="s">
        <v>209</v>
      </c>
      <c r="BB5" s="154" t="s">
        <v>168</v>
      </c>
      <c r="BC5" s="154" t="s">
        <v>192</v>
      </c>
      <c r="BD5" s="154"/>
      <c r="BE5" s="154"/>
      <c r="BF5" s="154"/>
      <c r="BG5" s="154"/>
      <c r="BH5" s="154" t="s">
        <v>207</v>
      </c>
      <c r="BI5" s="154" t="s">
        <v>208</v>
      </c>
      <c r="BJ5" s="154" t="s">
        <v>209</v>
      </c>
      <c r="BK5" s="154" t="s">
        <v>168</v>
      </c>
      <c r="BL5" s="154" t="s">
        <v>192</v>
      </c>
      <c r="BM5" s="154"/>
      <c r="BN5" s="154"/>
      <c r="BO5" s="154"/>
      <c r="BP5" s="154"/>
      <c r="BQ5" s="154" t="s">
        <v>207</v>
      </c>
      <c r="BR5" s="154" t="s">
        <v>208</v>
      </c>
      <c r="BS5" s="154" t="s">
        <v>209</v>
      </c>
      <c r="BT5" s="154" t="s">
        <v>168</v>
      </c>
      <c r="BU5" s="154" t="s">
        <v>192</v>
      </c>
      <c r="BV5" s="154"/>
      <c r="BW5" s="154"/>
      <c r="BX5" s="154"/>
      <c r="BY5" s="154"/>
      <c r="BZ5" s="154" t="s">
        <v>207</v>
      </c>
      <c r="CA5" s="154" t="s">
        <v>208</v>
      </c>
      <c r="CB5" s="154" t="s">
        <v>209</v>
      </c>
      <c r="CC5" s="154" t="s">
        <v>168</v>
      </c>
      <c r="CD5" s="154" t="s">
        <v>192</v>
      </c>
      <c r="CE5" s="154"/>
      <c r="CF5" s="154"/>
      <c r="CG5" s="154"/>
      <c r="CH5" s="154"/>
      <c r="CI5" s="154" t="s">
        <v>207</v>
      </c>
      <c r="CJ5" s="154" t="s">
        <v>208</v>
      </c>
      <c r="CK5" s="154" t="s">
        <v>209</v>
      </c>
      <c r="CL5" s="154" t="s">
        <v>168</v>
      </c>
      <c r="CM5" s="154" t="s">
        <v>192</v>
      </c>
      <c r="CN5" s="154"/>
      <c r="CO5" s="154"/>
      <c r="CP5" s="154"/>
      <c r="CQ5" s="154"/>
      <c r="CR5" s="154" t="s">
        <v>207</v>
      </c>
      <c r="CS5" s="154" t="s">
        <v>208</v>
      </c>
      <c r="CT5" s="154" t="s">
        <v>209</v>
      </c>
      <c r="CU5" s="154" t="s">
        <v>168</v>
      </c>
      <c r="CV5" s="154" t="s">
        <v>192</v>
      </c>
      <c r="CW5" s="154"/>
      <c r="CX5" s="154"/>
      <c r="CY5" s="154"/>
      <c r="CZ5" s="154"/>
      <c r="DA5" s="154" t="s">
        <v>207</v>
      </c>
      <c r="DB5" s="154" t="s">
        <v>208</v>
      </c>
      <c r="DC5" s="154" t="s">
        <v>209</v>
      </c>
      <c r="DD5" s="154" t="s">
        <v>168</v>
      </c>
      <c r="DE5" s="154" t="s">
        <v>192</v>
      </c>
      <c r="DF5" s="154"/>
      <c r="DG5" s="154"/>
      <c r="DH5" s="154"/>
      <c r="DI5" s="154"/>
      <c r="DJ5" s="154" t="s">
        <v>207</v>
      </c>
      <c r="DK5" s="154" t="s">
        <v>208</v>
      </c>
      <c r="DL5" s="154" t="s">
        <v>209</v>
      </c>
      <c r="DM5" s="154" t="s">
        <v>168</v>
      </c>
      <c r="DN5" s="154" t="s">
        <v>192</v>
      </c>
      <c r="DO5" s="154"/>
      <c r="DP5" s="154"/>
      <c r="DQ5" s="154"/>
      <c r="DR5" s="154"/>
      <c r="DS5" s="154" t="s">
        <v>207</v>
      </c>
      <c r="DT5" s="154" t="s">
        <v>208</v>
      </c>
      <c r="DU5" s="154" t="s">
        <v>209</v>
      </c>
      <c r="DV5" s="154" t="s">
        <v>168</v>
      </c>
      <c r="DW5" s="154" t="s">
        <v>192</v>
      </c>
      <c r="DX5" s="154"/>
      <c r="DY5" s="154"/>
      <c r="DZ5" s="154"/>
      <c r="EA5" s="154"/>
      <c r="EB5" s="154" t="s">
        <v>207</v>
      </c>
      <c r="EC5" s="154" t="s">
        <v>208</v>
      </c>
      <c r="ED5" s="154" t="s">
        <v>209</v>
      </c>
      <c r="EE5" s="154" t="s">
        <v>168</v>
      </c>
      <c r="EF5" s="154" t="s">
        <v>192</v>
      </c>
      <c r="EG5" s="154"/>
      <c r="EH5" s="154"/>
      <c r="EI5" s="154"/>
      <c r="EJ5" s="154"/>
      <c r="EK5" s="154" t="s">
        <v>207</v>
      </c>
      <c r="EL5" s="154" t="s">
        <v>208</v>
      </c>
      <c r="EM5" s="154" t="s">
        <v>209</v>
      </c>
      <c r="EN5" s="154" t="s">
        <v>168</v>
      </c>
      <c r="EO5" s="154" t="s">
        <v>192</v>
      </c>
      <c r="EP5" s="154"/>
      <c r="EQ5" s="154"/>
      <c r="ER5" s="154"/>
      <c r="ES5" s="154"/>
      <c r="ET5" s="154" t="s">
        <v>207</v>
      </c>
      <c r="EU5" s="154" t="s">
        <v>208</v>
      </c>
      <c r="EV5" s="154" t="s">
        <v>209</v>
      </c>
      <c r="EW5" s="154" t="s">
        <v>168</v>
      </c>
      <c r="EX5" s="154" t="s">
        <v>192</v>
      </c>
      <c r="EY5" s="154"/>
      <c r="EZ5" s="154"/>
      <c r="FA5" s="154"/>
      <c r="FB5" s="154"/>
    </row>
    <row r="6" spans="1:158" ht="19.5" customHeight="1">
      <c r="A6" s="154"/>
      <c r="B6" s="155"/>
      <c r="C6" s="157"/>
      <c r="D6" s="157"/>
      <c r="E6" s="157"/>
      <c r="F6" s="157"/>
      <c r="G6" s="28"/>
      <c r="H6" s="156"/>
      <c r="I6" s="28"/>
      <c r="J6" s="156"/>
      <c r="K6" s="30"/>
      <c r="L6" s="157"/>
      <c r="M6" s="157"/>
      <c r="N6" s="157"/>
      <c r="O6" s="159"/>
      <c r="P6" s="159"/>
      <c r="Q6" s="159"/>
      <c r="R6" s="159"/>
      <c r="S6" s="159"/>
      <c r="T6" s="159"/>
      <c r="U6" s="159"/>
      <c r="V6" s="159"/>
      <c r="W6" s="160"/>
      <c r="X6" s="159"/>
      <c r="Y6" s="159"/>
      <c r="Z6" s="159"/>
      <c r="AA6" s="159"/>
      <c r="AB6" s="160"/>
      <c r="AC6" s="159"/>
      <c r="AD6" s="159"/>
      <c r="AE6" s="159"/>
      <c r="AF6" s="159"/>
      <c r="AG6" s="154"/>
      <c r="AH6" s="154"/>
      <c r="AI6" s="154"/>
      <c r="AJ6" s="154"/>
      <c r="AK6" s="29" t="s">
        <v>202</v>
      </c>
      <c r="AL6" s="29" t="s">
        <v>203</v>
      </c>
      <c r="AM6" s="29" t="s">
        <v>204</v>
      </c>
      <c r="AN6" s="29" t="s">
        <v>205</v>
      </c>
      <c r="AO6" s="29" t="s">
        <v>206</v>
      </c>
      <c r="AP6" s="154"/>
      <c r="AQ6" s="154"/>
      <c r="AR6" s="154"/>
      <c r="AS6" s="154"/>
      <c r="AT6" s="29" t="s">
        <v>202</v>
      </c>
      <c r="AU6" s="29" t="s">
        <v>203</v>
      </c>
      <c r="AV6" s="29" t="s">
        <v>204</v>
      </c>
      <c r="AW6" s="29" t="s">
        <v>205</v>
      </c>
      <c r="AX6" s="29" t="s">
        <v>206</v>
      </c>
      <c r="AY6" s="154"/>
      <c r="AZ6" s="154"/>
      <c r="BA6" s="154"/>
      <c r="BB6" s="154"/>
      <c r="BC6" s="29" t="s">
        <v>202</v>
      </c>
      <c r="BD6" s="29" t="s">
        <v>203</v>
      </c>
      <c r="BE6" s="29" t="s">
        <v>204</v>
      </c>
      <c r="BF6" s="29" t="s">
        <v>205</v>
      </c>
      <c r="BG6" s="29" t="s">
        <v>206</v>
      </c>
      <c r="BH6" s="154"/>
      <c r="BI6" s="154"/>
      <c r="BJ6" s="154"/>
      <c r="BK6" s="154"/>
      <c r="BL6" s="29" t="s">
        <v>202</v>
      </c>
      <c r="BM6" s="29" t="s">
        <v>203</v>
      </c>
      <c r="BN6" s="29" t="s">
        <v>204</v>
      </c>
      <c r="BO6" s="29" t="s">
        <v>205</v>
      </c>
      <c r="BP6" s="29" t="s">
        <v>206</v>
      </c>
      <c r="BQ6" s="154"/>
      <c r="BR6" s="154"/>
      <c r="BS6" s="154"/>
      <c r="BT6" s="154"/>
      <c r="BU6" s="29" t="s">
        <v>202</v>
      </c>
      <c r="BV6" s="29" t="s">
        <v>203</v>
      </c>
      <c r="BW6" s="29" t="s">
        <v>204</v>
      </c>
      <c r="BX6" s="29" t="s">
        <v>205</v>
      </c>
      <c r="BY6" s="29" t="s">
        <v>206</v>
      </c>
      <c r="BZ6" s="154"/>
      <c r="CA6" s="154"/>
      <c r="CB6" s="154"/>
      <c r="CC6" s="154"/>
      <c r="CD6" s="29" t="s">
        <v>202</v>
      </c>
      <c r="CE6" s="29" t="s">
        <v>203</v>
      </c>
      <c r="CF6" s="29" t="s">
        <v>204</v>
      </c>
      <c r="CG6" s="29" t="s">
        <v>205</v>
      </c>
      <c r="CH6" s="29" t="s">
        <v>206</v>
      </c>
      <c r="CI6" s="154"/>
      <c r="CJ6" s="154"/>
      <c r="CK6" s="154"/>
      <c r="CL6" s="154"/>
      <c r="CM6" s="29" t="s">
        <v>202</v>
      </c>
      <c r="CN6" s="29" t="s">
        <v>203</v>
      </c>
      <c r="CO6" s="29" t="s">
        <v>204</v>
      </c>
      <c r="CP6" s="29" t="s">
        <v>205</v>
      </c>
      <c r="CQ6" s="29" t="s">
        <v>206</v>
      </c>
      <c r="CR6" s="154"/>
      <c r="CS6" s="154"/>
      <c r="CT6" s="154"/>
      <c r="CU6" s="154"/>
      <c r="CV6" s="29" t="s">
        <v>202</v>
      </c>
      <c r="CW6" s="29" t="s">
        <v>203</v>
      </c>
      <c r="CX6" s="29" t="s">
        <v>204</v>
      </c>
      <c r="CY6" s="29" t="s">
        <v>205</v>
      </c>
      <c r="CZ6" s="29" t="s">
        <v>206</v>
      </c>
      <c r="DA6" s="154"/>
      <c r="DB6" s="154"/>
      <c r="DC6" s="154"/>
      <c r="DD6" s="154"/>
      <c r="DE6" s="29" t="s">
        <v>202</v>
      </c>
      <c r="DF6" s="29" t="s">
        <v>203</v>
      </c>
      <c r="DG6" s="29" t="s">
        <v>204</v>
      </c>
      <c r="DH6" s="29" t="s">
        <v>205</v>
      </c>
      <c r="DI6" s="29" t="s">
        <v>206</v>
      </c>
      <c r="DJ6" s="154"/>
      <c r="DK6" s="154"/>
      <c r="DL6" s="154"/>
      <c r="DM6" s="154"/>
      <c r="DN6" s="29" t="s">
        <v>202</v>
      </c>
      <c r="DO6" s="29" t="s">
        <v>203</v>
      </c>
      <c r="DP6" s="29" t="s">
        <v>204</v>
      </c>
      <c r="DQ6" s="29" t="s">
        <v>205</v>
      </c>
      <c r="DR6" s="29" t="s">
        <v>206</v>
      </c>
      <c r="DS6" s="154"/>
      <c r="DT6" s="154"/>
      <c r="DU6" s="154"/>
      <c r="DV6" s="154"/>
      <c r="DW6" s="29" t="s">
        <v>202</v>
      </c>
      <c r="DX6" s="29" t="s">
        <v>203</v>
      </c>
      <c r="DY6" s="29" t="s">
        <v>204</v>
      </c>
      <c r="DZ6" s="29" t="s">
        <v>205</v>
      </c>
      <c r="EA6" s="29" t="s">
        <v>206</v>
      </c>
      <c r="EB6" s="154"/>
      <c r="EC6" s="154"/>
      <c r="ED6" s="154"/>
      <c r="EE6" s="154"/>
      <c r="EF6" s="29" t="s">
        <v>202</v>
      </c>
      <c r="EG6" s="29" t="s">
        <v>203</v>
      </c>
      <c r="EH6" s="29" t="s">
        <v>204</v>
      </c>
      <c r="EI6" s="29" t="s">
        <v>205</v>
      </c>
      <c r="EJ6" s="29" t="s">
        <v>206</v>
      </c>
      <c r="EK6" s="154"/>
      <c r="EL6" s="154"/>
      <c r="EM6" s="154"/>
      <c r="EN6" s="154"/>
      <c r="EO6" s="29" t="s">
        <v>202</v>
      </c>
      <c r="EP6" s="29" t="s">
        <v>203</v>
      </c>
      <c r="EQ6" s="29" t="s">
        <v>204</v>
      </c>
      <c r="ER6" s="29" t="s">
        <v>205</v>
      </c>
      <c r="ES6" s="29" t="s">
        <v>206</v>
      </c>
      <c r="ET6" s="154"/>
      <c r="EU6" s="154"/>
      <c r="EV6" s="154"/>
      <c r="EW6" s="154"/>
      <c r="EX6" s="29" t="s">
        <v>202</v>
      </c>
      <c r="EY6" s="29" t="s">
        <v>203</v>
      </c>
      <c r="EZ6" s="29" t="s">
        <v>204</v>
      </c>
      <c r="FA6" s="29" t="s">
        <v>205</v>
      </c>
      <c r="FB6" s="29" t="s">
        <v>206</v>
      </c>
    </row>
    <row r="7" spans="1:158" ht="11.25">
      <c r="A7" s="3">
        <v>1</v>
      </c>
      <c r="B7" s="21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32</v>
      </c>
      <c r="AG7" s="3">
        <v>33</v>
      </c>
      <c r="AH7" s="3">
        <v>34</v>
      </c>
      <c r="AI7" s="3">
        <v>35</v>
      </c>
      <c r="AJ7" s="3">
        <v>36</v>
      </c>
      <c r="AK7" s="3">
        <v>37</v>
      </c>
      <c r="AL7" s="3">
        <v>38</v>
      </c>
      <c r="AM7" s="3">
        <v>39</v>
      </c>
      <c r="AN7" s="3">
        <v>40</v>
      </c>
      <c r="AO7" s="3">
        <v>41</v>
      </c>
      <c r="AP7" s="3">
        <v>42</v>
      </c>
      <c r="AQ7" s="3">
        <v>43</v>
      </c>
      <c r="AR7" s="3">
        <v>44</v>
      </c>
      <c r="AS7" s="3">
        <v>45</v>
      </c>
      <c r="AT7" s="3">
        <v>46</v>
      </c>
      <c r="AU7" s="3">
        <v>47</v>
      </c>
      <c r="AV7" s="3">
        <v>48</v>
      </c>
      <c r="AW7" s="3">
        <v>49</v>
      </c>
      <c r="AX7" s="3">
        <v>50</v>
      </c>
      <c r="AY7" s="3">
        <v>51</v>
      </c>
      <c r="AZ7" s="3">
        <v>52</v>
      </c>
      <c r="BA7" s="3">
        <v>53</v>
      </c>
      <c r="BB7" s="3">
        <v>54</v>
      </c>
      <c r="BC7" s="3">
        <v>55</v>
      </c>
      <c r="BD7" s="3">
        <v>56</v>
      </c>
      <c r="BE7" s="3">
        <v>57</v>
      </c>
      <c r="BF7" s="3">
        <v>58</v>
      </c>
      <c r="BG7" s="3">
        <v>59</v>
      </c>
      <c r="BH7" s="3">
        <v>60</v>
      </c>
      <c r="BI7" s="3">
        <v>61</v>
      </c>
      <c r="BJ7" s="3">
        <v>62</v>
      </c>
      <c r="BK7" s="3">
        <v>63</v>
      </c>
      <c r="BL7" s="3">
        <v>64</v>
      </c>
      <c r="BM7" s="3">
        <v>65</v>
      </c>
      <c r="BN7" s="3">
        <v>66</v>
      </c>
      <c r="BO7" s="3">
        <v>67</v>
      </c>
      <c r="BP7" s="3">
        <v>68</v>
      </c>
      <c r="BQ7" s="3">
        <v>69</v>
      </c>
      <c r="BR7" s="3">
        <v>70</v>
      </c>
      <c r="BS7" s="3">
        <v>71</v>
      </c>
      <c r="BT7" s="3">
        <v>72</v>
      </c>
      <c r="BU7" s="3">
        <v>73</v>
      </c>
      <c r="BV7" s="3">
        <v>74</v>
      </c>
      <c r="BW7" s="3">
        <v>75</v>
      </c>
      <c r="BX7" s="3">
        <v>76</v>
      </c>
      <c r="BY7" s="3">
        <v>77</v>
      </c>
      <c r="BZ7" s="3">
        <v>78</v>
      </c>
      <c r="CA7" s="3">
        <v>79</v>
      </c>
      <c r="CB7" s="3">
        <v>80</v>
      </c>
      <c r="CC7" s="3">
        <v>81</v>
      </c>
      <c r="CD7" s="3">
        <v>82</v>
      </c>
      <c r="CE7" s="3">
        <v>83</v>
      </c>
      <c r="CF7" s="3">
        <v>84</v>
      </c>
      <c r="CG7" s="3">
        <v>85</v>
      </c>
      <c r="CH7" s="3">
        <v>86</v>
      </c>
      <c r="CI7" s="3">
        <v>87</v>
      </c>
      <c r="CJ7" s="3">
        <v>88</v>
      </c>
      <c r="CK7" s="3">
        <v>89</v>
      </c>
      <c r="CL7" s="3">
        <v>90</v>
      </c>
      <c r="CM7" s="3">
        <v>91</v>
      </c>
      <c r="CN7" s="3">
        <v>92</v>
      </c>
      <c r="CO7" s="3">
        <v>93</v>
      </c>
      <c r="CP7" s="3">
        <v>94</v>
      </c>
      <c r="CQ7" s="3">
        <v>95</v>
      </c>
      <c r="CR7" s="3">
        <v>96</v>
      </c>
      <c r="CS7" s="3">
        <v>97</v>
      </c>
      <c r="CT7" s="3">
        <v>98</v>
      </c>
      <c r="CU7" s="3">
        <v>99</v>
      </c>
      <c r="CV7" s="3">
        <v>100</v>
      </c>
      <c r="CW7" s="3">
        <v>101</v>
      </c>
      <c r="CX7" s="3">
        <v>102</v>
      </c>
      <c r="CY7" s="3">
        <v>103</v>
      </c>
      <c r="CZ7" s="3">
        <v>104</v>
      </c>
      <c r="DA7" s="3">
        <v>105</v>
      </c>
      <c r="DB7" s="3">
        <v>106</v>
      </c>
      <c r="DC7" s="3">
        <v>107</v>
      </c>
      <c r="DD7" s="3">
        <v>108</v>
      </c>
      <c r="DE7" s="3">
        <v>109</v>
      </c>
      <c r="DF7" s="3">
        <v>110</v>
      </c>
      <c r="DG7" s="3">
        <v>111</v>
      </c>
      <c r="DH7" s="3">
        <v>112</v>
      </c>
      <c r="DI7" s="3">
        <v>113</v>
      </c>
      <c r="DJ7" s="3">
        <v>114</v>
      </c>
      <c r="DK7" s="3">
        <v>115</v>
      </c>
      <c r="DL7" s="3">
        <v>116</v>
      </c>
      <c r="DM7" s="3">
        <v>117</v>
      </c>
      <c r="DN7" s="3">
        <v>118</v>
      </c>
      <c r="DO7" s="3">
        <v>119</v>
      </c>
      <c r="DP7" s="3">
        <v>120</v>
      </c>
      <c r="DQ7" s="3">
        <v>121</v>
      </c>
      <c r="DR7" s="3">
        <v>122</v>
      </c>
      <c r="DS7" s="3">
        <v>123</v>
      </c>
      <c r="DT7" s="3">
        <v>124</v>
      </c>
      <c r="DU7" s="3">
        <v>125</v>
      </c>
      <c r="DV7" s="3">
        <v>126</v>
      </c>
      <c r="DW7" s="3">
        <v>127</v>
      </c>
      <c r="DX7" s="3">
        <v>128</v>
      </c>
      <c r="DY7" s="3">
        <v>129</v>
      </c>
      <c r="DZ7" s="3">
        <v>130</v>
      </c>
      <c r="EA7" s="3">
        <v>131</v>
      </c>
      <c r="EB7" s="3">
        <v>132</v>
      </c>
      <c r="EC7" s="3">
        <v>133</v>
      </c>
      <c r="ED7" s="3">
        <v>134</v>
      </c>
      <c r="EE7" s="3">
        <v>135</v>
      </c>
      <c r="EF7" s="3">
        <v>136</v>
      </c>
      <c r="EG7" s="3">
        <v>137</v>
      </c>
      <c r="EH7" s="3">
        <v>138</v>
      </c>
      <c r="EI7" s="3">
        <v>139</v>
      </c>
      <c r="EJ7" s="3">
        <v>140</v>
      </c>
      <c r="EK7" s="3">
        <v>141</v>
      </c>
      <c r="EL7" s="3">
        <v>142</v>
      </c>
      <c r="EM7" s="3">
        <v>143</v>
      </c>
      <c r="EN7" s="3">
        <v>144</v>
      </c>
      <c r="EO7" s="3">
        <v>145</v>
      </c>
      <c r="EP7" s="3">
        <v>146</v>
      </c>
      <c r="EQ7" s="3">
        <v>147</v>
      </c>
      <c r="ER7" s="3">
        <v>148</v>
      </c>
      <c r="ES7" s="3">
        <v>149</v>
      </c>
      <c r="ET7" s="3">
        <v>150</v>
      </c>
      <c r="EU7" s="3">
        <v>151</v>
      </c>
      <c r="EV7" s="3">
        <v>152</v>
      </c>
      <c r="EW7" s="3">
        <v>153</v>
      </c>
      <c r="EX7" s="3">
        <v>154</v>
      </c>
      <c r="EY7" s="3">
        <v>155</v>
      </c>
      <c r="EZ7" s="3">
        <v>156</v>
      </c>
      <c r="FA7" s="3">
        <v>157</v>
      </c>
      <c r="FB7" s="3">
        <v>158</v>
      </c>
    </row>
    <row r="8" spans="1:158" ht="11.25">
      <c r="A8" s="31"/>
      <c r="B8" s="4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</row>
    <row r="9" spans="1:158" ht="12" thickBot="1">
      <c r="A9" s="31"/>
      <c r="B9" s="162" t="s">
        <v>210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32">
        <f>Q101/17</f>
        <v>52.588235294117645</v>
      </c>
      <c r="R9" s="32">
        <f>R101/17</f>
        <v>36</v>
      </c>
      <c r="S9" s="32">
        <f>S101/22</f>
        <v>53.40909090909091</v>
      </c>
      <c r="T9" s="32">
        <f>T101/22</f>
        <v>36</v>
      </c>
      <c r="U9" s="32">
        <f>U101/12</f>
        <v>53.333333333333336</v>
      </c>
      <c r="V9" s="32">
        <f>V101/12</f>
        <v>36</v>
      </c>
      <c r="W9" s="32">
        <f>W101/7</f>
        <v>53.714285714285715</v>
      </c>
      <c r="X9" s="32">
        <f>X101/7</f>
        <v>36</v>
      </c>
      <c r="Y9" s="32">
        <f>Y101/14</f>
        <v>52.92857142857143</v>
      </c>
      <c r="Z9" s="32">
        <f>Z101/14</f>
        <v>36</v>
      </c>
      <c r="AA9" s="32">
        <f>AA101/19</f>
        <v>53.31578947368421</v>
      </c>
      <c r="AB9" s="32">
        <f>AB101/19</f>
        <v>36</v>
      </c>
      <c r="AC9" s="32">
        <f>AC101*3/44</f>
        <v>53.79545454545455</v>
      </c>
      <c r="AD9" s="32">
        <f>AD101*3/44</f>
        <v>36</v>
      </c>
      <c r="AE9" s="32">
        <f>AE101*3/25</f>
        <v>52.56</v>
      </c>
      <c r="AF9" s="32">
        <f>AF101*3/25</f>
        <v>36</v>
      </c>
      <c r="AG9" s="32"/>
      <c r="AH9" s="31"/>
      <c r="AI9" s="31"/>
      <c r="AJ9" s="32"/>
      <c r="AK9" s="31"/>
      <c r="AL9" s="31"/>
      <c r="AM9" s="31"/>
      <c r="AN9" s="31"/>
      <c r="AO9" s="31"/>
      <c r="AP9" s="32"/>
      <c r="AQ9" s="31"/>
      <c r="AR9" s="31"/>
      <c r="AS9" s="32"/>
      <c r="AT9" s="31"/>
      <c r="AU9" s="31"/>
      <c r="AV9" s="31"/>
      <c r="AW9" s="31"/>
      <c r="AX9" s="31"/>
      <c r="AY9" s="32"/>
      <c r="AZ9" s="31"/>
      <c r="BA9" s="31"/>
      <c r="BB9" s="32"/>
      <c r="BC9" s="31"/>
      <c r="BD9" s="31"/>
      <c r="BE9" s="31"/>
      <c r="BF9" s="31"/>
      <c r="BG9" s="31"/>
      <c r="BH9" s="32"/>
      <c r="BI9" s="31"/>
      <c r="BJ9" s="31"/>
      <c r="BK9" s="32"/>
      <c r="BL9" s="31"/>
      <c r="BM9" s="31"/>
      <c r="BN9" s="31"/>
      <c r="BO9" s="31"/>
      <c r="BP9" s="31"/>
      <c r="BQ9" s="32"/>
      <c r="BR9" s="31"/>
      <c r="BS9" s="31"/>
      <c r="BT9" s="32"/>
      <c r="BU9" s="31"/>
      <c r="BV9" s="31"/>
      <c r="BW9" s="31"/>
      <c r="BX9" s="31"/>
      <c r="BY9" s="31"/>
      <c r="BZ9" s="32"/>
      <c r="CA9" s="31"/>
      <c r="CB9" s="31"/>
      <c r="CC9" s="32"/>
      <c r="CD9" s="31"/>
      <c r="CE9" s="31"/>
      <c r="CF9" s="31"/>
      <c r="CG9" s="31"/>
      <c r="CH9" s="31"/>
      <c r="CI9" s="32"/>
      <c r="CJ9" s="31"/>
      <c r="CK9" s="31"/>
      <c r="CL9" s="32"/>
      <c r="CM9" s="31"/>
      <c r="CN9" s="31"/>
      <c r="CO9" s="31"/>
      <c r="CP9" s="31"/>
      <c r="CQ9" s="31"/>
      <c r="CR9" s="32"/>
      <c r="CS9" s="31"/>
      <c r="CT9" s="31"/>
      <c r="CU9" s="32"/>
      <c r="CV9" s="31"/>
      <c r="CW9" s="31"/>
      <c r="CX9" s="31"/>
      <c r="CY9" s="31"/>
      <c r="CZ9" s="31"/>
      <c r="DA9" s="32"/>
      <c r="DB9" s="31"/>
      <c r="DC9" s="31"/>
      <c r="DD9" s="32"/>
      <c r="DE9" s="31"/>
      <c r="DF9" s="31"/>
      <c r="DG9" s="31"/>
      <c r="DH9" s="31"/>
      <c r="DI9" s="31"/>
      <c r="DJ9" s="32"/>
      <c r="DK9" s="31"/>
      <c r="DL9" s="31"/>
      <c r="DM9" s="32"/>
      <c r="DN9" s="31"/>
      <c r="DO9" s="31"/>
      <c r="DP9" s="31"/>
      <c r="DQ9" s="31"/>
      <c r="DR9" s="31"/>
      <c r="DS9" s="32"/>
      <c r="DT9" s="31"/>
      <c r="DU9" s="31"/>
      <c r="DV9" s="32"/>
      <c r="DW9" s="31"/>
      <c r="DX9" s="31"/>
      <c r="DY9" s="31"/>
      <c r="DZ9" s="31"/>
      <c r="EA9" s="31"/>
      <c r="EB9" s="32"/>
      <c r="EC9" s="31"/>
      <c r="ED9" s="31"/>
      <c r="EE9" s="32"/>
      <c r="EF9" s="31"/>
      <c r="EG9" s="31"/>
      <c r="EH9" s="31"/>
      <c r="EI9" s="31"/>
      <c r="EJ9" s="31"/>
      <c r="EK9" s="32"/>
      <c r="EL9" s="31"/>
      <c r="EM9" s="31"/>
      <c r="EN9" s="32"/>
      <c r="EO9" s="31"/>
      <c r="EP9" s="31"/>
      <c r="EQ9" s="31"/>
      <c r="ER9" s="31"/>
      <c r="ES9" s="31"/>
      <c r="ET9" s="32"/>
      <c r="EU9" s="31"/>
      <c r="EV9" s="31"/>
      <c r="EW9" s="32"/>
      <c r="EX9" s="31"/>
      <c r="EY9" s="31"/>
      <c r="EZ9" s="31"/>
      <c r="FA9" s="31"/>
      <c r="FB9" s="31"/>
    </row>
    <row r="10" spans="1:158" s="24" customFormat="1" ht="21.75" thickBot="1">
      <c r="A10" s="23" t="s">
        <v>326</v>
      </c>
      <c r="B10" s="69" t="s">
        <v>327</v>
      </c>
      <c r="C10" s="57">
        <f>C11+C21+C31</f>
        <v>5</v>
      </c>
      <c r="D10" s="57">
        <f>D11+D21+D31</f>
        <v>6</v>
      </c>
      <c r="E10" s="57">
        <f>E11+E21+E31</f>
        <v>6</v>
      </c>
      <c r="F10" s="57"/>
      <c r="G10" s="82">
        <f aca="true" t="shared" si="0" ref="G10:T10">G11+G21+G31</f>
        <v>0</v>
      </c>
      <c r="H10" s="22">
        <f>H11+H21+H31+H34</f>
        <v>2099</v>
      </c>
      <c r="I10" s="22">
        <f>I11+I21+I31+I34</f>
        <v>0</v>
      </c>
      <c r="J10" s="22">
        <f>J11+J21+J31+J34</f>
        <v>695</v>
      </c>
      <c r="K10" s="22">
        <f t="shared" si="0"/>
        <v>0</v>
      </c>
      <c r="L10" s="22">
        <f t="shared" si="0"/>
        <v>1404</v>
      </c>
      <c r="M10" s="22">
        <f t="shared" si="0"/>
        <v>1170</v>
      </c>
      <c r="N10" s="22">
        <f t="shared" si="0"/>
        <v>234</v>
      </c>
      <c r="O10" s="22">
        <f t="shared" si="0"/>
        <v>0</v>
      </c>
      <c r="P10" s="72">
        <f t="shared" si="0"/>
        <v>0</v>
      </c>
      <c r="Q10" s="22">
        <f t="shared" si="0"/>
        <v>894</v>
      </c>
      <c r="R10" s="57">
        <f t="shared" si="0"/>
        <v>612</v>
      </c>
      <c r="S10" s="22">
        <f t="shared" si="0"/>
        <v>1175</v>
      </c>
      <c r="T10" s="57">
        <f t="shared" si="0"/>
        <v>792</v>
      </c>
      <c r="U10" s="22"/>
      <c r="V10" s="57"/>
      <c r="W10" s="22"/>
      <c r="X10" s="57"/>
      <c r="Y10" s="22"/>
      <c r="Z10" s="57"/>
      <c r="AA10" s="22"/>
      <c r="AB10" s="57"/>
      <c r="AC10" s="22"/>
      <c r="AD10" s="57"/>
      <c r="AE10" s="22"/>
      <c r="AF10" s="57"/>
      <c r="AG10" s="82"/>
      <c r="AH10" s="23"/>
      <c r="AI10" s="23"/>
      <c r="AJ10" s="23"/>
      <c r="AK10" s="23"/>
      <c r="AL10" s="23"/>
      <c r="AM10" s="23"/>
      <c r="AN10" s="23"/>
      <c r="AO10" s="26"/>
      <c r="AP10" s="22"/>
      <c r="AQ10" s="23"/>
      <c r="AR10" s="23"/>
      <c r="AS10" s="23"/>
      <c r="AT10" s="23"/>
      <c r="AU10" s="23"/>
      <c r="AV10" s="23"/>
      <c r="AW10" s="23"/>
      <c r="AX10" s="26"/>
      <c r="AY10" s="22"/>
      <c r="AZ10" s="23"/>
      <c r="BA10" s="23"/>
      <c r="BB10" s="23"/>
      <c r="BC10" s="23"/>
      <c r="BD10" s="23"/>
      <c r="BE10" s="23"/>
      <c r="BF10" s="23"/>
      <c r="BG10" s="26"/>
      <c r="BH10" s="22"/>
      <c r="BI10" s="23"/>
      <c r="BJ10" s="23"/>
      <c r="BK10" s="23"/>
      <c r="BL10" s="23"/>
      <c r="BM10" s="23"/>
      <c r="BN10" s="23"/>
      <c r="BO10" s="23"/>
      <c r="BP10" s="26"/>
      <c r="BQ10" s="22"/>
      <c r="BR10" s="23"/>
      <c r="BS10" s="23"/>
      <c r="BT10" s="23"/>
      <c r="BU10" s="23"/>
      <c r="BV10" s="23"/>
      <c r="BW10" s="23"/>
      <c r="BX10" s="23"/>
      <c r="BY10" s="26"/>
      <c r="BZ10" s="22"/>
      <c r="CA10" s="23"/>
      <c r="CB10" s="23"/>
      <c r="CC10" s="23"/>
      <c r="CD10" s="23"/>
      <c r="CE10" s="23"/>
      <c r="CF10" s="23"/>
      <c r="CG10" s="23"/>
      <c r="CH10" s="26"/>
      <c r="CI10" s="22"/>
      <c r="CJ10" s="23"/>
      <c r="CK10" s="23"/>
      <c r="CL10" s="23"/>
      <c r="CM10" s="23"/>
      <c r="CN10" s="23"/>
      <c r="CO10" s="23"/>
      <c r="CP10" s="23"/>
      <c r="CQ10" s="26"/>
      <c r="CR10" s="22"/>
      <c r="CS10" s="23"/>
      <c r="CT10" s="23"/>
      <c r="CU10" s="23"/>
      <c r="CV10" s="23"/>
      <c r="CW10" s="23"/>
      <c r="CX10" s="23"/>
      <c r="CY10" s="23"/>
      <c r="CZ10" s="26"/>
      <c r="DA10" s="22"/>
      <c r="DB10" s="23"/>
      <c r="DC10" s="23"/>
      <c r="DD10" s="23"/>
      <c r="DE10" s="23"/>
      <c r="DF10" s="23"/>
      <c r="DG10" s="23"/>
      <c r="DH10" s="23"/>
      <c r="DI10" s="26"/>
      <c r="DJ10" s="22"/>
      <c r="DK10" s="23"/>
      <c r="DL10" s="23"/>
      <c r="DM10" s="23"/>
      <c r="DN10" s="23"/>
      <c r="DO10" s="23"/>
      <c r="DP10" s="23"/>
      <c r="DQ10" s="23"/>
      <c r="DR10" s="26"/>
      <c r="DS10" s="22"/>
      <c r="DT10" s="23"/>
      <c r="DU10" s="23"/>
      <c r="DV10" s="23"/>
      <c r="DW10" s="23"/>
      <c r="DX10" s="23"/>
      <c r="DY10" s="23"/>
      <c r="DZ10" s="23"/>
      <c r="EA10" s="26"/>
      <c r="EB10" s="22"/>
      <c r="EC10" s="23"/>
      <c r="ED10" s="23"/>
      <c r="EE10" s="23"/>
      <c r="EF10" s="23"/>
      <c r="EG10" s="23"/>
      <c r="EH10" s="23"/>
      <c r="EI10" s="23"/>
      <c r="EJ10" s="26"/>
      <c r="EK10" s="22"/>
      <c r="EL10" s="23"/>
      <c r="EM10" s="23"/>
      <c r="EN10" s="23"/>
      <c r="EO10" s="23"/>
      <c r="EP10" s="23"/>
      <c r="EQ10" s="23"/>
      <c r="ER10" s="23"/>
      <c r="ES10" s="26"/>
      <c r="ET10" s="22"/>
      <c r="EU10" s="23"/>
      <c r="EV10" s="23"/>
      <c r="EW10" s="23"/>
      <c r="EX10" s="23"/>
      <c r="EY10" s="23"/>
      <c r="EZ10" s="23"/>
      <c r="FA10" s="23"/>
      <c r="FB10" s="26"/>
    </row>
    <row r="11" spans="1:158" s="24" customFormat="1" ht="11.25" thickBot="1">
      <c r="A11" s="166" t="s">
        <v>328</v>
      </c>
      <c r="B11" s="167"/>
      <c r="C11" s="57">
        <f>C12+C19</f>
        <v>3</v>
      </c>
      <c r="D11" s="57">
        <f>D12+D19</f>
        <v>2</v>
      </c>
      <c r="E11" s="57">
        <f>E12+E19</f>
        <v>4</v>
      </c>
      <c r="F11" s="57"/>
      <c r="G11" s="82">
        <f aca="true" t="shared" si="1" ref="G11:T11">G12+G19</f>
        <v>0</v>
      </c>
      <c r="H11" s="22">
        <f t="shared" si="1"/>
        <v>1241</v>
      </c>
      <c r="I11" s="22">
        <f t="shared" si="1"/>
        <v>0</v>
      </c>
      <c r="J11" s="22">
        <f t="shared" si="1"/>
        <v>391</v>
      </c>
      <c r="K11" s="22">
        <f t="shared" si="1"/>
        <v>0</v>
      </c>
      <c r="L11" s="22">
        <f t="shared" si="1"/>
        <v>850</v>
      </c>
      <c r="M11" s="22">
        <f t="shared" si="1"/>
        <v>616</v>
      </c>
      <c r="N11" s="22">
        <f t="shared" si="1"/>
        <v>234</v>
      </c>
      <c r="O11" s="22">
        <f t="shared" si="1"/>
        <v>0</v>
      </c>
      <c r="P11" s="72">
        <f t="shared" si="1"/>
        <v>0</v>
      </c>
      <c r="Q11" s="22">
        <f t="shared" si="1"/>
        <v>544</v>
      </c>
      <c r="R11" s="57">
        <f t="shared" si="1"/>
        <v>374</v>
      </c>
      <c r="S11" s="22">
        <f t="shared" si="1"/>
        <v>697</v>
      </c>
      <c r="T11" s="57">
        <f t="shared" si="1"/>
        <v>476</v>
      </c>
      <c r="U11" s="22"/>
      <c r="V11" s="26"/>
      <c r="W11" s="22"/>
      <c r="X11" s="26"/>
      <c r="Y11" s="22"/>
      <c r="Z11" s="26"/>
      <c r="AA11" s="22"/>
      <c r="AB11" s="26"/>
      <c r="AC11" s="22"/>
      <c r="AD11" s="26"/>
      <c r="AE11" s="22"/>
      <c r="AF11" s="26"/>
      <c r="AG11" s="82"/>
      <c r="AH11" s="23"/>
      <c r="AI11" s="23"/>
      <c r="AJ11" s="23"/>
      <c r="AK11" s="23"/>
      <c r="AL11" s="23"/>
      <c r="AM11" s="23"/>
      <c r="AN11" s="23"/>
      <c r="AO11" s="26"/>
      <c r="AP11" s="22"/>
      <c r="AQ11" s="23"/>
      <c r="AR11" s="23"/>
      <c r="AS11" s="23"/>
      <c r="AT11" s="23"/>
      <c r="AU11" s="23"/>
      <c r="AV11" s="23"/>
      <c r="AW11" s="23"/>
      <c r="AX11" s="26"/>
      <c r="AY11" s="22"/>
      <c r="AZ11" s="23"/>
      <c r="BA11" s="23"/>
      <c r="BB11" s="23"/>
      <c r="BC11" s="23"/>
      <c r="BD11" s="23"/>
      <c r="BE11" s="23"/>
      <c r="BF11" s="23"/>
      <c r="BG11" s="26"/>
      <c r="BH11" s="22"/>
      <c r="BI11" s="23"/>
      <c r="BJ11" s="23"/>
      <c r="BK11" s="23"/>
      <c r="BL11" s="23"/>
      <c r="BM11" s="23"/>
      <c r="BN11" s="23"/>
      <c r="BO11" s="23"/>
      <c r="BP11" s="26"/>
      <c r="BQ11" s="22"/>
      <c r="BR11" s="23"/>
      <c r="BS11" s="23"/>
      <c r="BT11" s="23"/>
      <c r="BU11" s="23"/>
      <c r="BV11" s="23"/>
      <c r="BW11" s="23"/>
      <c r="BX11" s="23"/>
      <c r="BY11" s="26"/>
      <c r="BZ11" s="22"/>
      <c r="CA11" s="23"/>
      <c r="CB11" s="23"/>
      <c r="CC11" s="23"/>
      <c r="CD11" s="23"/>
      <c r="CE11" s="23"/>
      <c r="CF11" s="23"/>
      <c r="CG11" s="23"/>
      <c r="CH11" s="26"/>
      <c r="CI11" s="22"/>
      <c r="CJ11" s="23"/>
      <c r="CK11" s="23"/>
      <c r="CL11" s="23"/>
      <c r="CM11" s="23"/>
      <c r="CN11" s="23"/>
      <c r="CO11" s="23"/>
      <c r="CP11" s="23"/>
      <c r="CQ11" s="26"/>
      <c r="CR11" s="22"/>
      <c r="CS11" s="23"/>
      <c r="CT11" s="23"/>
      <c r="CU11" s="23"/>
      <c r="CV11" s="23"/>
      <c r="CW11" s="23"/>
      <c r="CX11" s="23"/>
      <c r="CY11" s="23"/>
      <c r="CZ11" s="26"/>
      <c r="DA11" s="22"/>
      <c r="DB11" s="23"/>
      <c r="DC11" s="23"/>
      <c r="DD11" s="23"/>
      <c r="DE11" s="23"/>
      <c r="DF11" s="23"/>
      <c r="DG11" s="23"/>
      <c r="DH11" s="23"/>
      <c r="DI11" s="26"/>
      <c r="DJ11" s="22"/>
      <c r="DK11" s="23"/>
      <c r="DL11" s="23"/>
      <c r="DM11" s="23"/>
      <c r="DN11" s="23"/>
      <c r="DO11" s="23"/>
      <c r="DP11" s="23"/>
      <c r="DQ11" s="23"/>
      <c r="DR11" s="26"/>
      <c r="DS11" s="22"/>
      <c r="DT11" s="23"/>
      <c r="DU11" s="23"/>
      <c r="DV11" s="23"/>
      <c r="DW11" s="23"/>
      <c r="DX11" s="23"/>
      <c r="DY11" s="23"/>
      <c r="DZ11" s="23"/>
      <c r="EA11" s="26"/>
      <c r="EB11" s="22"/>
      <c r="EC11" s="23"/>
      <c r="ED11" s="23"/>
      <c r="EE11" s="23"/>
      <c r="EF11" s="23"/>
      <c r="EG11" s="23"/>
      <c r="EH11" s="23"/>
      <c r="EI11" s="23"/>
      <c r="EJ11" s="26"/>
      <c r="EK11" s="22"/>
      <c r="EL11" s="23"/>
      <c r="EM11" s="23"/>
      <c r="EN11" s="23"/>
      <c r="EO11" s="23"/>
      <c r="EP11" s="23"/>
      <c r="EQ11" s="23"/>
      <c r="ER11" s="23"/>
      <c r="ES11" s="26"/>
      <c r="ET11" s="22"/>
      <c r="EU11" s="23"/>
      <c r="EV11" s="23"/>
      <c r="EW11" s="23"/>
      <c r="EX11" s="23"/>
      <c r="EY11" s="23"/>
      <c r="EZ11" s="23"/>
      <c r="FA11" s="23"/>
      <c r="FB11" s="26"/>
    </row>
    <row r="12" spans="1:158" ht="12" thickBot="1">
      <c r="A12" s="168" t="s">
        <v>0</v>
      </c>
      <c r="B12" s="169"/>
      <c r="C12" s="58">
        <f>COUNT(C13:C18)</f>
        <v>2</v>
      </c>
      <c r="D12" s="58">
        <f>COUNT(D13:D18)</f>
        <v>2</v>
      </c>
      <c r="E12" s="58">
        <f>COUNT(E13:E18)</f>
        <v>4</v>
      </c>
      <c r="F12" s="58"/>
      <c r="G12" s="83"/>
      <c r="H12" s="58">
        <f>SUM(H13:H18)</f>
        <v>901</v>
      </c>
      <c r="I12" s="58">
        <f aca="true" t="shared" si="2" ref="I12:T12">SUM(I13:I18)</f>
        <v>0</v>
      </c>
      <c r="J12" s="58">
        <f t="shared" si="2"/>
        <v>285</v>
      </c>
      <c r="K12" s="58">
        <f t="shared" si="2"/>
        <v>0</v>
      </c>
      <c r="L12" s="58">
        <f t="shared" si="2"/>
        <v>616</v>
      </c>
      <c r="M12" s="58">
        <f t="shared" si="2"/>
        <v>382</v>
      </c>
      <c r="N12" s="58">
        <f t="shared" si="2"/>
        <v>234</v>
      </c>
      <c r="O12" s="58">
        <f t="shared" si="2"/>
        <v>0</v>
      </c>
      <c r="P12" s="103">
        <f t="shared" si="2"/>
        <v>0</v>
      </c>
      <c r="Q12" s="58">
        <f t="shared" si="2"/>
        <v>394</v>
      </c>
      <c r="R12" s="58">
        <f t="shared" si="2"/>
        <v>272</v>
      </c>
      <c r="S12" s="58">
        <f t="shared" si="2"/>
        <v>507</v>
      </c>
      <c r="T12" s="58">
        <f t="shared" si="2"/>
        <v>344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89"/>
      <c r="AH12" s="18"/>
      <c r="AI12" s="18"/>
      <c r="AJ12" s="18"/>
      <c r="AK12" s="18"/>
      <c r="AL12" s="18"/>
      <c r="AM12" s="18"/>
      <c r="AN12" s="18"/>
      <c r="AO12" s="33"/>
      <c r="AP12" s="17"/>
      <c r="AQ12" s="18"/>
      <c r="AR12" s="18"/>
      <c r="AS12" s="18"/>
      <c r="AT12" s="18"/>
      <c r="AU12" s="18"/>
      <c r="AV12" s="18"/>
      <c r="AW12" s="18"/>
      <c r="AX12" s="33"/>
      <c r="AY12" s="17"/>
      <c r="AZ12" s="18"/>
      <c r="BA12" s="18"/>
      <c r="BB12" s="18"/>
      <c r="BC12" s="18"/>
      <c r="BD12" s="18"/>
      <c r="BE12" s="18"/>
      <c r="BF12" s="18"/>
      <c r="BG12" s="33"/>
      <c r="BH12" s="17"/>
      <c r="BI12" s="18"/>
      <c r="BJ12" s="18"/>
      <c r="BK12" s="18"/>
      <c r="BL12" s="18"/>
      <c r="BM12" s="18"/>
      <c r="BN12" s="18"/>
      <c r="BO12" s="18"/>
      <c r="BP12" s="33"/>
      <c r="BQ12" s="17"/>
      <c r="BR12" s="18"/>
      <c r="BS12" s="18"/>
      <c r="BT12" s="18"/>
      <c r="BU12" s="18"/>
      <c r="BV12" s="18"/>
      <c r="BW12" s="18"/>
      <c r="BX12" s="18"/>
      <c r="BY12" s="33"/>
      <c r="BZ12" s="17"/>
      <c r="CA12" s="18"/>
      <c r="CB12" s="18"/>
      <c r="CC12" s="18"/>
      <c r="CD12" s="18"/>
      <c r="CE12" s="18"/>
      <c r="CF12" s="18"/>
      <c r="CG12" s="18"/>
      <c r="CH12" s="33"/>
      <c r="CI12" s="17"/>
      <c r="CJ12" s="18"/>
      <c r="CK12" s="18"/>
      <c r="CL12" s="18"/>
      <c r="CM12" s="18"/>
      <c r="CN12" s="18"/>
      <c r="CO12" s="18"/>
      <c r="CP12" s="18"/>
      <c r="CQ12" s="33"/>
      <c r="CR12" s="17"/>
      <c r="CS12" s="18"/>
      <c r="CT12" s="18"/>
      <c r="CU12" s="18"/>
      <c r="CV12" s="18"/>
      <c r="CW12" s="18"/>
      <c r="CX12" s="18"/>
      <c r="CY12" s="18"/>
      <c r="CZ12" s="33"/>
      <c r="DA12" s="17"/>
      <c r="DB12" s="18"/>
      <c r="DC12" s="18"/>
      <c r="DD12" s="18"/>
      <c r="DE12" s="18"/>
      <c r="DF12" s="18"/>
      <c r="DG12" s="18"/>
      <c r="DH12" s="18"/>
      <c r="DI12" s="33"/>
      <c r="DJ12" s="17"/>
      <c r="DK12" s="18"/>
      <c r="DL12" s="18"/>
      <c r="DM12" s="18"/>
      <c r="DN12" s="18"/>
      <c r="DO12" s="18"/>
      <c r="DP12" s="18"/>
      <c r="DQ12" s="18"/>
      <c r="DR12" s="33"/>
      <c r="DS12" s="17"/>
      <c r="DT12" s="18"/>
      <c r="DU12" s="18"/>
      <c r="DV12" s="18"/>
      <c r="DW12" s="18"/>
      <c r="DX12" s="18"/>
      <c r="DY12" s="18"/>
      <c r="DZ12" s="18"/>
      <c r="EA12" s="33"/>
      <c r="EB12" s="17"/>
      <c r="EC12" s="18"/>
      <c r="ED12" s="18"/>
      <c r="EE12" s="18"/>
      <c r="EF12" s="18"/>
      <c r="EG12" s="18"/>
      <c r="EH12" s="18"/>
      <c r="EI12" s="18"/>
      <c r="EJ12" s="33"/>
      <c r="EK12" s="17"/>
      <c r="EL12" s="18"/>
      <c r="EM12" s="18"/>
      <c r="EN12" s="18"/>
      <c r="EO12" s="18"/>
      <c r="EP12" s="18"/>
      <c r="EQ12" s="18"/>
      <c r="ER12" s="18"/>
      <c r="ES12" s="33"/>
      <c r="ET12" s="17"/>
      <c r="EU12" s="18"/>
      <c r="EV12" s="18"/>
      <c r="EW12" s="18"/>
      <c r="EX12" s="18"/>
      <c r="EY12" s="18"/>
      <c r="EZ12" s="18"/>
      <c r="FA12" s="18"/>
      <c r="FB12" s="33"/>
    </row>
    <row r="13" spans="1:158" ht="11.25">
      <c r="A13" s="3" t="s">
        <v>1</v>
      </c>
      <c r="B13" s="70" t="s">
        <v>360</v>
      </c>
      <c r="C13" s="95">
        <v>2</v>
      </c>
      <c r="D13" s="95"/>
      <c r="E13" s="95"/>
      <c r="F13" s="95"/>
      <c r="G13" s="84"/>
      <c r="H13" s="34">
        <v>117</v>
      </c>
      <c r="I13" s="3"/>
      <c r="J13" s="3">
        <v>39</v>
      </c>
      <c r="K13" s="3"/>
      <c r="L13" s="34">
        <v>78</v>
      </c>
      <c r="M13" s="34">
        <v>78</v>
      </c>
      <c r="N13" s="34"/>
      <c r="O13" s="34"/>
      <c r="P13" s="104"/>
      <c r="Q13" s="35">
        <v>51</v>
      </c>
      <c r="R13" s="92">
        <v>34</v>
      </c>
      <c r="S13" s="35">
        <v>66</v>
      </c>
      <c r="T13" s="92">
        <v>44</v>
      </c>
      <c r="U13" s="35"/>
      <c r="V13" s="92"/>
      <c r="W13" s="35"/>
      <c r="X13" s="92"/>
      <c r="Y13" s="35"/>
      <c r="Z13" s="92"/>
      <c r="AA13" s="35"/>
      <c r="AB13" s="92"/>
      <c r="AC13" s="35"/>
      <c r="AD13" s="92"/>
      <c r="AE13" s="35"/>
      <c r="AF13" s="92"/>
      <c r="AG13" s="110"/>
      <c r="AH13" s="3"/>
      <c r="AI13" s="3"/>
      <c r="AJ13" s="34"/>
      <c r="AK13" s="3"/>
      <c r="AL13" s="3"/>
      <c r="AM13" s="3"/>
      <c r="AN13" s="3"/>
      <c r="AO13" s="36"/>
      <c r="AP13" s="35"/>
      <c r="AQ13" s="3"/>
      <c r="AR13" s="3"/>
      <c r="AS13" s="34"/>
      <c r="AT13" s="3"/>
      <c r="AU13" s="3"/>
      <c r="AV13" s="3"/>
      <c r="AW13" s="3"/>
      <c r="AX13" s="36"/>
      <c r="AY13" s="35"/>
      <c r="AZ13" s="3"/>
      <c r="BA13" s="3"/>
      <c r="BB13" s="34"/>
      <c r="BC13" s="3"/>
      <c r="BD13" s="3"/>
      <c r="BE13" s="3"/>
      <c r="BF13" s="3"/>
      <c r="BG13" s="36"/>
      <c r="BH13" s="35"/>
      <c r="BI13" s="3"/>
      <c r="BJ13" s="3"/>
      <c r="BK13" s="34"/>
      <c r="BL13" s="3"/>
      <c r="BM13" s="3"/>
      <c r="BN13" s="3"/>
      <c r="BO13" s="3"/>
      <c r="BP13" s="36"/>
      <c r="BQ13" s="35"/>
      <c r="BR13" s="3"/>
      <c r="BS13" s="3"/>
      <c r="BT13" s="34"/>
      <c r="BU13" s="3"/>
      <c r="BV13" s="3"/>
      <c r="BW13" s="3"/>
      <c r="BX13" s="3"/>
      <c r="BY13" s="36"/>
      <c r="BZ13" s="35"/>
      <c r="CA13" s="3"/>
      <c r="CB13" s="3"/>
      <c r="CC13" s="34"/>
      <c r="CD13" s="3"/>
      <c r="CE13" s="3"/>
      <c r="CF13" s="3"/>
      <c r="CG13" s="3"/>
      <c r="CH13" s="36"/>
      <c r="CI13" s="35"/>
      <c r="CJ13" s="3"/>
      <c r="CK13" s="3"/>
      <c r="CL13" s="34"/>
      <c r="CM13" s="3"/>
      <c r="CN13" s="3"/>
      <c r="CO13" s="3"/>
      <c r="CP13" s="3"/>
      <c r="CQ13" s="36"/>
      <c r="CR13" s="35"/>
      <c r="CS13" s="3"/>
      <c r="CT13" s="3"/>
      <c r="CU13" s="34"/>
      <c r="CV13" s="3"/>
      <c r="CW13" s="3"/>
      <c r="CX13" s="3"/>
      <c r="CY13" s="3"/>
      <c r="CZ13" s="36"/>
      <c r="DA13" s="35"/>
      <c r="DB13" s="3"/>
      <c r="DC13" s="3"/>
      <c r="DD13" s="34"/>
      <c r="DE13" s="3"/>
      <c r="DF13" s="3"/>
      <c r="DG13" s="3"/>
      <c r="DH13" s="3"/>
      <c r="DI13" s="36"/>
      <c r="DJ13" s="35"/>
      <c r="DK13" s="3"/>
      <c r="DL13" s="3"/>
      <c r="DM13" s="34"/>
      <c r="DN13" s="3"/>
      <c r="DO13" s="3"/>
      <c r="DP13" s="3"/>
      <c r="DQ13" s="3"/>
      <c r="DR13" s="36"/>
      <c r="DS13" s="35"/>
      <c r="DT13" s="3"/>
      <c r="DU13" s="3"/>
      <c r="DV13" s="34"/>
      <c r="DW13" s="3"/>
      <c r="DX13" s="3"/>
      <c r="DY13" s="3"/>
      <c r="DZ13" s="3"/>
      <c r="EA13" s="36"/>
      <c r="EB13" s="35"/>
      <c r="EC13" s="3"/>
      <c r="ED13" s="3"/>
      <c r="EE13" s="34"/>
      <c r="EF13" s="3"/>
      <c r="EG13" s="3"/>
      <c r="EH13" s="3"/>
      <c r="EI13" s="3"/>
      <c r="EJ13" s="36"/>
      <c r="EK13" s="35"/>
      <c r="EL13" s="3"/>
      <c r="EM13" s="3"/>
      <c r="EN13" s="34"/>
      <c r="EO13" s="3"/>
      <c r="EP13" s="3"/>
      <c r="EQ13" s="3"/>
      <c r="ER13" s="3"/>
      <c r="ES13" s="36"/>
      <c r="ET13" s="35"/>
      <c r="EU13" s="3"/>
      <c r="EV13" s="3"/>
      <c r="EW13" s="34"/>
      <c r="EX13" s="3"/>
      <c r="EY13" s="3"/>
      <c r="EZ13" s="3"/>
      <c r="FA13" s="3"/>
      <c r="FB13" s="36"/>
    </row>
    <row r="14" spans="1:158" ht="11.25">
      <c r="A14" s="3" t="s">
        <v>4</v>
      </c>
      <c r="B14" s="70" t="s">
        <v>359</v>
      </c>
      <c r="C14" s="95"/>
      <c r="D14" s="95"/>
      <c r="E14" s="95">
        <v>2</v>
      </c>
      <c r="F14" s="95"/>
      <c r="G14" s="84"/>
      <c r="H14" s="34">
        <v>175</v>
      </c>
      <c r="I14" s="3"/>
      <c r="J14" s="3">
        <v>58</v>
      </c>
      <c r="K14" s="3"/>
      <c r="L14" s="34">
        <v>117</v>
      </c>
      <c r="M14" s="34">
        <v>117</v>
      </c>
      <c r="N14" s="34"/>
      <c r="O14" s="34"/>
      <c r="P14" s="104"/>
      <c r="Q14" s="35">
        <v>76</v>
      </c>
      <c r="R14" s="92">
        <v>51</v>
      </c>
      <c r="S14" s="35">
        <v>99</v>
      </c>
      <c r="T14" s="92">
        <v>66</v>
      </c>
      <c r="U14" s="35"/>
      <c r="V14" s="92"/>
      <c r="W14" s="35"/>
      <c r="X14" s="92"/>
      <c r="Y14" s="35"/>
      <c r="Z14" s="92"/>
      <c r="AA14" s="35"/>
      <c r="AB14" s="92"/>
      <c r="AC14" s="35"/>
      <c r="AD14" s="92"/>
      <c r="AE14" s="35"/>
      <c r="AF14" s="92"/>
      <c r="AG14" s="110"/>
      <c r="AH14" s="3"/>
      <c r="AI14" s="3"/>
      <c r="AJ14" s="34"/>
      <c r="AK14" s="3"/>
      <c r="AL14" s="3"/>
      <c r="AM14" s="3"/>
      <c r="AN14" s="3"/>
      <c r="AO14" s="36"/>
      <c r="AP14" s="35"/>
      <c r="AQ14" s="3"/>
      <c r="AR14" s="3"/>
      <c r="AS14" s="34"/>
      <c r="AT14" s="3"/>
      <c r="AU14" s="3"/>
      <c r="AV14" s="3"/>
      <c r="AW14" s="3"/>
      <c r="AX14" s="36"/>
      <c r="AY14" s="35"/>
      <c r="AZ14" s="3"/>
      <c r="BA14" s="3"/>
      <c r="BB14" s="34"/>
      <c r="BC14" s="3"/>
      <c r="BD14" s="3"/>
      <c r="BE14" s="3"/>
      <c r="BF14" s="3"/>
      <c r="BG14" s="36"/>
      <c r="BH14" s="35"/>
      <c r="BI14" s="3"/>
      <c r="BJ14" s="3"/>
      <c r="BK14" s="34"/>
      <c r="BL14" s="3"/>
      <c r="BM14" s="3"/>
      <c r="BN14" s="3"/>
      <c r="BO14" s="3"/>
      <c r="BP14" s="36"/>
      <c r="BQ14" s="35"/>
      <c r="BR14" s="3"/>
      <c r="BS14" s="3"/>
      <c r="BT14" s="34"/>
      <c r="BU14" s="3"/>
      <c r="BV14" s="3"/>
      <c r="BW14" s="3"/>
      <c r="BX14" s="3"/>
      <c r="BY14" s="36"/>
      <c r="BZ14" s="35"/>
      <c r="CA14" s="3"/>
      <c r="CB14" s="3"/>
      <c r="CC14" s="34"/>
      <c r="CD14" s="3"/>
      <c r="CE14" s="3"/>
      <c r="CF14" s="3"/>
      <c r="CG14" s="3"/>
      <c r="CH14" s="36"/>
      <c r="CI14" s="35"/>
      <c r="CJ14" s="3"/>
      <c r="CK14" s="3"/>
      <c r="CL14" s="34"/>
      <c r="CM14" s="3"/>
      <c r="CN14" s="3"/>
      <c r="CO14" s="3"/>
      <c r="CP14" s="3"/>
      <c r="CQ14" s="36"/>
      <c r="CR14" s="35"/>
      <c r="CS14" s="3"/>
      <c r="CT14" s="3"/>
      <c r="CU14" s="34"/>
      <c r="CV14" s="3"/>
      <c r="CW14" s="3"/>
      <c r="CX14" s="3"/>
      <c r="CY14" s="3"/>
      <c r="CZ14" s="36"/>
      <c r="DA14" s="35"/>
      <c r="DB14" s="3"/>
      <c r="DC14" s="3"/>
      <c r="DD14" s="34"/>
      <c r="DE14" s="3"/>
      <c r="DF14" s="3"/>
      <c r="DG14" s="3"/>
      <c r="DH14" s="3"/>
      <c r="DI14" s="36"/>
      <c r="DJ14" s="35"/>
      <c r="DK14" s="3"/>
      <c r="DL14" s="3"/>
      <c r="DM14" s="34"/>
      <c r="DN14" s="3"/>
      <c r="DO14" s="3"/>
      <c r="DP14" s="3"/>
      <c r="DQ14" s="3"/>
      <c r="DR14" s="36"/>
      <c r="DS14" s="35"/>
      <c r="DT14" s="3"/>
      <c r="DU14" s="3"/>
      <c r="DV14" s="34"/>
      <c r="DW14" s="3"/>
      <c r="DX14" s="3"/>
      <c r="DY14" s="3"/>
      <c r="DZ14" s="3"/>
      <c r="EA14" s="36"/>
      <c r="EB14" s="35"/>
      <c r="EC14" s="3"/>
      <c r="ED14" s="3"/>
      <c r="EE14" s="34"/>
      <c r="EF14" s="3"/>
      <c r="EG14" s="3"/>
      <c r="EH14" s="3"/>
      <c r="EI14" s="3"/>
      <c r="EJ14" s="36"/>
      <c r="EK14" s="35"/>
      <c r="EL14" s="3"/>
      <c r="EM14" s="3"/>
      <c r="EN14" s="34"/>
      <c r="EO14" s="3"/>
      <c r="EP14" s="3"/>
      <c r="EQ14" s="3"/>
      <c r="ER14" s="3"/>
      <c r="ES14" s="36"/>
      <c r="ET14" s="35"/>
      <c r="EU14" s="3"/>
      <c r="EV14" s="3"/>
      <c r="EW14" s="34"/>
      <c r="EX14" s="3"/>
      <c r="EY14" s="3"/>
      <c r="EZ14" s="3"/>
      <c r="FA14" s="3"/>
      <c r="FB14" s="36"/>
    </row>
    <row r="15" spans="1:158" ht="11.25">
      <c r="A15" s="3" t="s">
        <v>30</v>
      </c>
      <c r="B15" s="70" t="s">
        <v>5</v>
      </c>
      <c r="C15" s="95"/>
      <c r="D15" s="95">
        <v>1</v>
      </c>
      <c r="E15" s="95">
        <v>2</v>
      </c>
      <c r="F15" s="95"/>
      <c r="G15" s="84"/>
      <c r="H15" s="34">
        <v>174</v>
      </c>
      <c r="I15" s="3"/>
      <c r="J15" s="3">
        <v>57</v>
      </c>
      <c r="K15" s="3"/>
      <c r="L15" s="34">
        <v>117</v>
      </c>
      <c r="M15" s="34"/>
      <c r="N15" s="34">
        <v>117</v>
      </c>
      <c r="O15" s="34"/>
      <c r="P15" s="104"/>
      <c r="Q15" s="35">
        <v>75</v>
      </c>
      <c r="R15" s="92">
        <v>51</v>
      </c>
      <c r="S15" s="35">
        <v>99</v>
      </c>
      <c r="T15" s="92">
        <v>66</v>
      </c>
      <c r="U15" s="35"/>
      <c r="V15" s="92"/>
      <c r="W15" s="35"/>
      <c r="X15" s="92"/>
      <c r="Y15" s="35"/>
      <c r="Z15" s="92"/>
      <c r="AA15" s="35"/>
      <c r="AB15" s="92"/>
      <c r="AC15" s="35"/>
      <c r="AD15" s="92"/>
      <c r="AE15" s="35"/>
      <c r="AF15" s="92"/>
      <c r="AG15" s="110"/>
      <c r="AH15" s="3"/>
      <c r="AI15" s="3"/>
      <c r="AJ15" s="34"/>
      <c r="AK15" s="3"/>
      <c r="AL15" s="3"/>
      <c r="AM15" s="3"/>
      <c r="AN15" s="3"/>
      <c r="AO15" s="36"/>
      <c r="AP15" s="35"/>
      <c r="AQ15" s="3"/>
      <c r="AR15" s="3"/>
      <c r="AS15" s="34"/>
      <c r="AT15" s="3"/>
      <c r="AU15" s="3"/>
      <c r="AV15" s="3"/>
      <c r="AW15" s="3"/>
      <c r="AX15" s="36"/>
      <c r="AY15" s="35"/>
      <c r="AZ15" s="3"/>
      <c r="BA15" s="3"/>
      <c r="BB15" s="34"/>
      <c r="BC15" s="3"/>
      <c r="BD15" s="3"/>
      <c r="BE15" s="3"/>
      <c r="BF15" s="3"/>
      <c r="BG15" s="36"/>
      <c r="BH15" s="35"/>
      <c r="BI15" s="3"/>
      <c r="BJ15" s="3"/>
      <c r="BK15" s="34"/>
      <c r="BL15" s="3"/>
      <c r="BM15" s="3"/>
      <c r="BN15" s="3"/>
      <c r="BO15" s="3"/>
      <c r="BP15" s="36"/>
      <c r="BQ15" s="35"/>
      <c r="BR15" s="3"/>
      <c r="BS15" s="3"/>
      <c r="BT15" s="34"/>
      <c r="BU15" s="3"/>
      <c r="BV15" s="3"/>
      <c r="BW15" s="3"/>
      <c r="BX15" s="3"/>
      <c r="BY15" s="36"/>
      <c r="BZ15" s="35"/>
      <c r="CA15" s="3"/>
      <c r="CB15" s="3"/>
      <c r="CC15" s="34"/>
      <c r="CD15" s="3"/>
      <c r="CE15" s="3"/>
      <c r="CF15" s="3"/>
      <c r="CG15" s="3"/>
      <c r="CH15" s="36"/>
      <c r="CI15" s="35"/>
      <c r="CJ15" s="3"/>
      <c r="CK15" s="3"/>
      <c r="CL15" s="34"/>
      <c r="CM15" s="3"/>
      <c r="CN15" s="3"/>
      <c r="CO15" s="3"/>
      <c r="CP15" s="3"/>
      <c r="CQ15" s="36"/>
      <c r="CR15" s="35"/>
      <c r="CS15" s="3"/>
      <c r="CT15" s="3"/>
      <c r="CU15" s="34"/>
      <c r="CV15" s="3"/>
      <c r="CW15" s="3"/>
      <c r="CX15" s="3"/>
      <c r="CY15" s="3"/>
      <c r="CZ15" s="36"/>
      <c r="DA15" s="35"/>
      <c r="DB15" s="3"/>
      <c r="DC15" s="3"/>
      <c r="DD15" s="34"/>
      <c r="DE15" s="3"/>
      <c r="DF15" s="3"/>
      <c r="DG15" s="3"/>
      <c r="DH15" s="3"/>
      <c r="DI15" s="36"/>
      <c r="DJ15" s="35"/>
      <c r="DK15" s="3"/>
      <c r="DL15" s="3"/>
      <c r="DM15" s="34"/>
      <c r="DN15" s="3"/>
      <c r="DO15" s="3"/>
      <c r="DP15" s="3"/>
      <c r="DQ15" s="3"/>
      <c r="DR15" s="36"/>
      <c r="DS15" s="35"/>
      <c r="DT15" s="3"/>
      <c r="DU15" s="3"/>
      <c r="DV15" s="34"/>
      <c r="DW15" s="3"/>
      <c r="DX15" s="3"/>
      <c r="DY15" s="3"/>
      <c r="DZ15" s="3"/>
      <c r="EA15" s="36"/>
      <c r="EB15" s="35"/>
      <c r="EC15" s="3"/>
      <c r="ED15" s="3"/>
      <c r="EE15" s="34"/>
      <c r="EF15" s="3"/>
      <c r="EG15" s="3"/>
      <c r="EH15" s="3"/>
      <c r="EI15" s="3"/>
      <c r="EJ15" s="36"/>
      <c r="EK15" s="35"/>
      <c r="EL15" s="3"/>
      <c r="EM15" s="3"/>
      <c r="EN15" s="34"/>
      <c r="EO15" s="3"/>
      <c r="EP15" s="3"/>
      <c r="EQ15" s="3"/>
      <c r="ER15" s="3"/>
      <c r="ES15" s="36"/>
      <c r="ET15" s="35"/>
      <c r="EU15" s="3"/>
      <c r="EV15" s="3"/>
      <c r="EW15" s="34"/>
      <c r="EX15" s="3"/>
      <c r="EY15" s="3"/>
      <c r="EZ15" s="3"/>
      <c r="FA15" s="3"/>
      <c r="FB15" s="36"/>
    </row>
    <row r="16" spans="1:158" ht="11.25">
      <c r="A16" s="3" t="s">
        <v>7</v>
      </c>
      <c r="B16" s="70" t="s">
        <v>8</v>
      </c>
      <c r="C16" s="95">
        <v>2</v>
      </c>
      <c r="D16" s="95"/>
      <c r="E16" s="95"/>
      <c r="F16" s="95"/>
      <c r="G16" s="84"/>
      <c r="H16" s="34">
        <v>174</v>
      </c>
      <c r="I16" s="3"/>
      <c r="J16" s="3">
        <v>57</v>
      </c>
      <c r="K16" s="3"/>
      <c r="L16" s="34">
        <v>117</v>
      </c>
      <c r="M16" s="34">
        <v>117</v>
      </c>
      <c r="N16" s="34"/>
      <c r="O16" s="34"/>
      <c r="P16" s="104"/>
      <c r="Q16" s="35">
        <v>75</v>
      </c>
      <c r="R16" s="92">
        <v>51</v>
      </c>
      <c r="S16" s="35">
        <v>99</v>
      </c>
      <c r="T16" s="92">
        <v>66</v>
      </c>
      <c r="U16" s="35"/>
      <c r="V16" s="92"/>
      <c r="W16" s="35"/>
      <c r="X16" s="92"/>
      <c r="Y16" s="35"/>
      <c r="Z16" s="92"/>
      <c r="AA16" s="35"/>
      <c r="AB16" s="92"/>
      <c r="AC16" s="35"/>
      <c r="AD16" s="92"/>
      <c r="AE16" s="35"/>
      <c r="AF16" s="92"/>
      <c r="AG16" s="110"/>
      <c r="AH16" s="3"/>
      <c r="AI16" s="3"/>
      <c r="AJ16" s="34"/>
      <c r="AK16" s="3"/>
      <c r="AL16" s="3"/>
      <c r="AM16" s="3"/>
      <c r="AN16" s="3"/>
      <c r="AO16" s="36"/>
      <c r="AP16" s="35"/>
      <c r="AQ16" s="3"/>
      <c r="AR16" s="3"/>
      <c r="AS16" s="34"/>
      <c r="AT16" s="3"/>
      <c r="AU16" s="3"/>
      <c r="AV16" s="3"/>
      <c r="AW16" s="3"/>
      <c r="AX16" s="36"/>
      <c r="AY16" s="35"/>
      <c r="AZ16" s="3"/>
      <c r="BA16" s="3"/>
      <c r="BB16" s="34"/>
      <c r="BC16" s="3"/>
      <c r="BD16" s="3"/>
      <c r="BE16" s="3"/>
      <c r="BF16" s="3"/>
      <c r="BG16" s="36"/>
      <c r="BH16" s="35"/>
      <c r="BI16" s="3"/>
      <c r="BJ16" s="3"/>
      <c r="BK16" s="34"/>
      <c r="BL16" s="3"/>
      <c r="BM16" s="3"/>
      <c r="BN16" s="3"/>
      <c r="BO16" s="3"/>
      <c r="BP16" s="36"/>
      <c r="BQ16" s="35"/>
      <c r="BR16" s="3"/>
      <c r="BS16" s="3"/>
      <c r="BT16" s="34"/>
      <c r="BU16" s="3"/>
      <c r="BV16" s="3"/>
      <c r="BW16" s="3"/>
      <c r="BX16" s="3"/>
      <c r="BY16" s="36"/>
      <c r="BZ16" s="35"/>
      <c r="CA16" s="3"/>
      <c r="CB16" s="3"/>
      <c r="CC16" s="34"/>
      <c r="CD16" s="3"/>
      <c r="CE16" s="3"/>
      <c r="CF16" s="3"/>
      <c r="CG16" s="3"/>
      <c r="CH16" s="36"/>
      <c r="CI16" s="35"/>
      <c r="CJ16" s="3"/>
      <c r="CK16" s="3"/>
      <c r="CL16" s="34"/>
      <c r="CM16" s="3"/>
      <c r="CN16" s="3"/>
      <c r="CO16" s="3"/>
      <c r="CP16" s="3"/>
      <c r="CQ16" s="36"/>
      <c r="CR16" s="35"/>
      <c r="CS16" s="3"/>
      <c r="CT16" s="3"/>
      <c r="CU16" s="34"/>
      <c r="CV16" s="3"/>
      <c r="CW16" s="3"/>
      <c r="CX16" s="3"/>
      <c r="CY16" s="3"/>
      <c r="CZ16" s="36"/>
      <c r="DA16" s="35"/>
      <c r="DB16" s="3"/>
      <c r="DC16" s="3"/>
      <c r="DD16" s="34"/>
      <c r="DE16" s="3"/>
      <c r="DF16" s="3"/>
      <c r="DG16" s="3"/>
      <c r="DH16" s="3"/>
      <c r="DI16" s="36"/>
      <c r="DJ16" s="35"/>
      <c r="DK16" s="3"/>
      <c r="DL16" s="3"/>
      <c r="DM16" s="34"/>
      <c r="DN16" s="3"/>
      <c r="DO16" s="3"/>
      <c r="DP16" s="3"/>
      <c r="DQ16" s="3"/>
      <c r="DR16" s="36"/>
      <c r="DS16" s="35"/>
      <c r="DT16" s="3"/>
      <c r="DU16" s="3"/>
      <c r="DV16" s="34"/>
      <c r="DW16" s="3"/>
      <c r="DX16" s="3"/>
      <c r="DY16" s="3"/>
      <c r="DZ16" s="3"/>
      <c r="EA16" s="36"/>
      <c r="EB16" s="35"/>
      <c r="EC16" s="3"/>
      <c r="ED16" s="3"/>
      <c r="EE16" s="34"/>
      <c r="EF16" s="3"/>
      <c r="EG16" s="3"/>
      <c r="EH16" s="3"/>
      <c r="EI16" s="3"/>
      <c r="EJ16" s="36"/>
      <c r="EK16" s="35"/>
      <c r="EL16" s="3"/>
      <c r="EM16" s="3"/>
      <c r="EN16" s="34"/>
      <c r="EO16" s="3"/>
      <c r="EP16" s="3"/>
      <c r="EQ16" s="3"/>
      <c r="ER16" s="3"/>
      <c r="ES16" s="36"/>
      <c r="ET16" s="35"/>
      <c r="EU16" s="3"/>
      <c r="EV16" s="3"/>
      <c r="EW16" s="34"/>
      <c r="EX16" s="3"/>
      <c r="EY16" s="3"/>
      <c r="EZ16" s="3"/>
      <c r="FA16" s="3"/>
      <c r="FB16" s="36"/>
    </row>
    <row r="17" spans="1:158" ht="11.25">
      <c r="A17" s="3" t="s">
        <v>9</v>
      </c>
      <c r="B17" s="70" t="s">
        <v>10</v>
      </c>
      <c r="C17" s="95"/>
      <c r="D17" s="95">
        <v>1</v>
      </c>
      <c r="E17" s="95">
        <v>2</v>
      </c>
      <c r="F17" s="95"/>
      <c r="G17" s="84"/>
      <c r="H17" s="34">
        <v>156</v>
      </c>
      <c r="I17" s="3"/>
      <c r="J17" s="3">
        <v>39</v>
      </c>
      <c r="K17" s="3"/>
      <c r="L17" s="34">
        <v>117</v>
      </c>
      <c r="M17" s="34"/>
      <c r="N17" s="34">
        <v>117</v>
      </c>
      <c r="O17" s="34"/>
      <c r="P17" s="104"/>
      <c r="Q17" s="35">
        <v>67</v>
      </c>
      <c r="R17" s="92">
        <v>51</v>
      </c>
      <c r="S17" s="35">
        <v>89</v>
      </c>
      <c r="T17" s="92">
        <v>66</v>
      </c>
      <c r="U17" s="35"/>
      <c r="V17" s="92"/>
      <c r="W17" s="35"/>
      <c r="X17" s="92"/>
      <c r="Y17" s="35"/>
      <c r="Z17" s="92"/>
      <c r="AA17" s="35"/>
      <c r="AB17" s="92"/>
      <c r="AC17" s="35"/>
      <c r="AD17" s="92"/>
      <c r="AE17" s="35"/>
      <c r="AF17" s="92"/>
      <c r="AG17" s="110"/>
      <c r="AH17" s="3"/>
      <c r="AI17" s="3"/>
      <c r="AJ17" s="34"/>
      <c r="AK17" s="3"/>
      <c r="AL17" s="3"/>
      <c r="AM17" s="3"/>
      <c r="AN17" s="3"/>
      <c r="AO17" s="36"/>
      <c r="AP17" s="35"/>
      <c r="AQ17" s="3"/>
      <c r="AR17" s="3"/>
      <c r="AS17" s="34"/>
      <c r="AT17" s="3"/>
      <c r="AU17" s="3"/>
      <c r="AV17" s="3"/>
      <c r="AW17" s="3"/>
      <c r="AX17" s="36"/>
      <c r="AY17" s="35"/>
      <c r="AZ17" s="3"/>
      <c r="BA17" s="3"/>
      <c r="BB17" s="34"/>
      <c r="BC17" s="3"/>
      <c r="BD17" s="3"/>
      <c r="BE17" s="3"/>
      <c r="BF17" s="3"/>
      <c r="BG17" s="36"/>
      <c r="BH17" s="35"/>
      <c r="BI17" s="3"/>
      <c r="BJ17" s="3"/>
      <c r="BK17" s="34"/>
      <c r="BL17" s="3"/>
      <c r="BM17" s="3"/>
      <c r="BN17" s="3"/>
      <c r="BO17" s="3"/>
      <c r="BP17" s="36"/>
      <c r="BQ17" s="35"/>
      <c r="BR17" s="3"/>
      <c r="BS17" s="3"/>
      <c r="BT17" s="34"/>
      <c r="BU17" s="3"/>
      <c r="BV17" s="3"/>
      <c r="BW17" s="3"/>
      <c r="BX17" s="3"/>
      <c r="BY17" s="36"/>
      <c r="BZ17" s="35"/>
      <c r="CA17" s="3"/>
      <c r="CB17" s="3"/>
      <c r="CC17" s="34"/>
      <c r="CD17" s="3"/>
      <c r="CE17" s="3"/>
      <c r="CF17" s="3"/>
      <c r="CG17" s="3"/>
      <c r="CH17" s="36"/>
      <c r="CI17" s="35"/>
      <c r="CJ17" s="3"/>
      <c r="CK17" s="3"/>
      <c r="CL17" s="34"/>
      <c r="CM17" s="3"/>
      <c r="CN17" s="3"/>
      <c r="CO17" s="3"/>
      <c r="CP17" s="3"/>
      <c r="CQ17" s="36"/>
      <c r="CR17" s="35"/>
      <c r="CS17" s="3"/>
      <c r="CT17" s="3"/>
      <c r="CU17" s="34"/>
      <c r="CV17" s="3"/>
      <c r="CW17" s="3"/>
      <c r="CX17" s="3"/>
      <c r="CY17" s="3"/>
      <c r="CZ17" s="36"/>
      <c r="DA17" s="35"/>
      <c r="DB17" s="3"/>
      <c r="DC17" s="3"/>
      <c r="DD17" s="34"/>
      <c r="DE17" s="3"/>
      <c r="DF17" s="3"/>
      <c r="DG17" s="3"/>
      <c r="DH17" s="3"/>
      <c r="DI17" s="36"/>
      <c r="DJ17" s="35"/>
      <c r="DK17" s="3"/>
      <c r="DL17" s="3"/>
      <c r="DM17" s="34"/>
      <c r="DN17" s="3"/>
      <c r="DO17" s="3"/>
      <c r="DP17" s="3"/>
      <c r="DQ17" s="3"/>
      <c r="DR17" s="36"/>
      <c r="DS17" s="35"/>
      <c r="DT17" s="3"/>
      <c r="DU17" s="3"/>
      <c r="DV17" s="34"/>
      <c r="DW17" s="3"/>
      <c r="DX17" s="3"/>
      <c r="DY17" s="3"/>
      <c r="DZ17" s="3"/>
      <c r="EA17" s="36"/>
      <c r="EB17" s="35"/>
      <c r="EC17" s="3"/>
      <c r="ED17" s="3"/>
      <c r="EE17" s="34"/>
      <c r="EF17" s="3"/>
      <c r="EG17" s="3"/>
      <c r="EH17" s="3"/>
      <c r="EI17" s="3"/>
      <c r="EJ17" s="36"/>
      <c r="EK17" s="35"/>
      <c r="EL17" s="3"/>
      <c r="EM17" s="3"/>
      <c r="EN17" s="34"/>
      <c r="EO17" s="3"/>
      <c r="EP17" s="3"/>
      <c r="EQ17" s="3"/>
      <c r="ER17" s="3"/>
      <c r="ES17" s="36"/>
      <c r="ET17" s="35"/>
      <c r="EU17" s="3"/>
      <c r="EV17" s="3"/>
      <c r="EW17" s="34"/>
      <c r="EX17" s="3"/>
      <c r="EY17" s="3"/>
      <c r="EZ17" s="3"/>
      <c r="FA17" s="3"/>
      <c r="FB17" s="36"/>
    </row>
    <row r="18" spans="1:158" ht="12" thickBot="1">
      <c r="A18" s="3" t="s">
        <v>12</v>
      </c>
      <c r="B18" s="71" t="s">
        <v>13</v>
      </c>
      <c r="C18" s="96"/>
      <c r="D18" s="96"/>
      <c r="E18" s="96">
        <v>2</v>
      </c>
      <c r="F18" s="96"/>
      <c r="G18" s="85"/>
      <c r="H18" s="52">
        <v>105</v>
      </c>
      <c r="I18" s="51"/>
      <c r="J18" s="51">
        <v>35</v>
      </c>
      <c r="K18" s="51"/>
      <c r="L18" s="52">
        <v>70</v>
      </c>
      <c r="M18" s="52">
        <v>70</v>
      </c>
      <c r="N18" s="52"/>
      <c r="O18" s="52"/>
      <c r="P18" s="105"/>
      <c r="Q18" s="53">
        <v>50</v>
      </c>
      <c r="R18" s="113">
        <v>34</v>
      </c>
      <c r="S18" s="53">
        <v>55</v>
      </c>
      <c r="T18" s="113">
        <v>36</v>
      </c>
      <c r="U18" s="53"/>
      <c r="V18" s="113"/>
      <c r="W18" s="53"/>
      <c r="X18" s="113"/>
      <c r="Y18" s="53"/>
      <c r="Z18" s="113"/>
      <c r="AA18" s="53"/>
      <c r="AB18" s="113"/>
      <c r="AC18" s="53"/>
      <c r="AD18" s="113"/>
      <c r="AE18" s="53"/>
      <c r="AF18" s="113"/>
      <c r="AG18" s="110"/>
      <c r="AH18" s="3"/>
      <c r="AI18" s="3"/>
      <c r="AJ18" s="34"/>
      <c r="AK18" s="3"/>
      <c r="AL18" s="3"/>
      <c r="AM18" s="3"/>
      <c r="AN18" s="3"/>
      <c r="AO18" s="36"/>
      <c r="AP18" s="35"/>
      <c r="AQ18" s="3"/>
      <c r="AR18" s="3"/>
      <c r="AS18" s="34"/>
      <c r="AT18" s="3"/>
      <c r="AU18" s="3"/>
      <c r="AV18" s="3"/>
      <c r="AW18" s="3"/>
      <c r="AX18" s="36"/>
      <c r="AY18" s="35"/>
      <c r="AZ18" s="3"/>
      <c r="BA18" s="3"/>
      <c r="BB18" s="34"/>
      <c r="BC18" s="3"/>
      <c r="BD18" s="3"/>
      <c r="BE18" s="3"/>
      <c r="BF18" s="3"/>
      <c r="BG18" s="36"/>
      <c r="BH18" s="35"/>
      <c r="BI18" s="3"/>
      <c r="BJ18" s="3"/>
      <c r="BK18" s="34"/>
      <c r="BL18" s="3"/>
      <c r="BM18" s="3"/>
      <c r="BN18" s="3"/>
      <c r="BO18" s="3"/>
      <c r="BP18" s="36"/>
      <c r="BQ18" s="35"/>
      <c r="BR18" s="3"/>
      <c r="BS18" s="3"/>
      <c r="BT18" s="34"/>
      <c r="BU18" s="3"/>
      <c r="BV18" s="3"/>
      <c r="BW18" s="3"/>
      <c r="BX18" s="3"/>
      <c r="BY18" s="36"/>
      <c r="BZ18" s="35"/>
      <c r="CA18" s="3"/>
      <c r="CB18" s="3"/>
      <c r="CC18" s="34"/>
      <c r="CD18" s="3"/>
      <c r="CE18" s="3"/>
      <c r="CF18" s="3"/>
      <c r="CG18" s="3"/>
      <c r="CH18" s="36"/>
      <c r="CI18" s="35"/>
      <c r="CJ18" s="3"/>
      <c r="CK18" s="3"/>
      <c r="CL18" s="34"/>
      <c r="CM18" s="3"/>
      <c r="CN18" s="3"/>
      <c r="CO18" s="3"/>
      <c r="CP18" s="3"/>
      <c r="CQ18" s="36"/>
      <c r="CR18" s="35"/>
      <c r="CS18" s="3"/>
      <c r="CT18" s="3"/>
      <c r="CU18" s="34"/>
      <c r="CV18" s="3"/>
      <c r="CW18" s="3"/>
      <c r="CX18" s="3"/>
      <c r="CY18" s="3"/>
      <c r="CZ18" s="36"/>
      <c r="DA18" s="35"/>
      <c r="DB18" s="3"/>
      <c r="DC18" s="3"/>
      <c r="DD18" s="34"/>
      <c r="DE18" s="3"/>
      <c r="DF18" s="3"/>
      <c r="DG18" s="3"/>
      <c r="DH18" s="3"/>
      <c r="DI18" s="36"/>
      <c r="DJ18" s="35"/>
      <c r="DK18" s="3"/>
      <c r="DL18" s="3"/>
      <c r="DM18" s="34"/>
      <c r="DN18" s="3"/>
      <c r="DO18" s="3"/>
      <c r="DP18" s="3"/>
      <c r="DQ18" s="3"/>
      <c r="DR18" s="36"/>
      <c r="DS18" s="35"/>
      <c r="DT18" s="3"/>
      <c r="DU18" s="3"/>
      <c r="DV18" s="34"/>
      <c r="DW18" s="3"/>
      <c r="DX18" s="3"/>
      <c r="DY18" s="3"/>
      <c r="DZ18" s="3"/>
      <c r="EA18" s="36"/>
      <c r="EB18" s="35"/>
      <c r="EC18" s="3"/>
      <c r="ED18" s="3"/>
      <c r="EE18" s="34"/>
      <c r="EF18" s="3"/>
      <c r="EG18" s="3"/>
      <c r="EH18" s="3"/>
      <c r="EI18" s="3"/>
      <c r="EJ18" s="36"/>
      <c r="EK18" s="35"/>
      <c r="EL18" s="3"/>
      <c r="EM18" s="3"/>
      <c r="EN18" s="34"/>
      <c r="EO18" s="3"/>
      <c r="EP18" s="3"/>
      <c r="EQ18" s="3"/>
      <c r="ER18" s="3"/>
      <c r="ES18" s="36"/>
      <c r="ET18" s="35"/>
      <c r="EU18" s="3"/>
      <c r="EV18" s="3"/>
      <c r="EW18" s="34"/>
      <c r="EX18" s="3"/>
      <c r="EY18" s="3"/>
      <c r="EZ18" s="3"/>
      <c r="FA18" s="3"/>
      <c r="FB18" s="36"/>
    </row>
    <row r="19" spans="1:158" ht="12" thickBot="1">
      <c r="A19" s="149" t="s">
        <v>28</v>
      </c>
      <c r="B19" s="150"/>
      <c r="C19" s="58">
        <f>COUNT(C20)</f>
        <v>1</v>
      </c>
      <c r="D19" s="58"/>
      <c r="E19" s="58">
        <f>COUNT(E20)</f>
        <v>0</v>
      </c>
      <c r="F19" s="58"/>
      <c r="G19" s="83"/>
      <c r="H19" s="59">
        <f>SUM(H20)</f>
        <v>340</v>
      </c>
      <c r="I19" s="59">
        <f aca="true" t="shared" si="3" ref="I19:T19">SUM(I20)</f>
        <v>0</v>
      </c>
      <c r="J19" s="59">
        <f t="shared" si="3"/>
        <v>106</v>
      </c>
      <c r="K19" s="59">
        <f t="shared" si="3"/>
        <v>0</v>
      </c>
      <c r="L19" s="59">
        <f t="shared" si="3"/>
        <v>234</v>
      </c>
      <c r="M19" s="59">
        <f t="shared" si="3"/>
        <v>234</v>
      </c>
      <c r="N19" s="59"/>
      <c r="O19" s="59"/>
      <c r="P19" s="106"/>
      <c r="Q19" s="59">
        <f t="shared" si="3"/>
        <v>150</v>
      </c>
      <c r="R19" s="59">
        <f t="shared" si="3"/>
        <v>102</v>
      </c>
      <c r="S19" s="59">
        <f t="shared" si="3"/>
        <v>190</v>
      </c>
      <c r="T19" s="59">
        <f t="shared" si="3"/>
        <v>132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110"/>
      <c r="AH19" s="3"/>
      <c r="AI19" s="3"/>
      <c r="AJ19" s="34"/>
      <c r="AK19" s="3"/>
      <c r="AL19" s="3"/>
      <c r="AM19" s="3"/>
      <c r="AN19" s="3"/>
      <c r="AO19" s="36"/>
      <c r="AP19" s="35"/>
      <c r="AQ19" s="3"/>
      <c r="AR19" s="3"/>
      <c r="AS19" s="34"/>
      <c r="AT19" s="3"/>
      <c r="AU19" s="3"/>
      <c r="AV19" s="3"/>
      <c r="AW19" s="3"/>
      <c r="AX19" s="36"/>
      <c r="AY19" s="35"/>
      <c r="AZ19" s="3"/>
      <c r="BA19" s="3"/>
      <c r="BB19" s="34"/>
      <c r="BC19" s="3"/>
      <c r="BD19" s="3"/>
      <c r="BE19" s="3"/>
      <c r="BF19" s="3"/>
      <c r="BG19" s="36"/>
      <c r="BH19" s="35"/>
      <c r="BI19" s="3"/>
      <c r="BJ19" s="3"/>
      <c r="BK19" s="34"/>
      <c r="BL19" s="3"/>
      <c r="BM19" s="3"/>
      <c r="BN19" s="3"/>
      <c r="BO19" s="3"/>
      <c r="BP19" s="36"/>
      <c r="BQ19" s="35"/>
      <c r="BR19" s="3"/>
      <c r="BS19" s="3"/>
      <c r="BT19" s="34"/>
      <c r="BU19" s="3"/>
      <c r="BV19" s="3"/>
      <c r="BW19" s="3"/>
      <c r="BX19" s="3"/>
      <c r="BY19" s="36"/>
      <c r="BZ19" s="35"/>
      <c r="CA19" s="3"/>
      <c r="CB19" s="3"/>
      <c r="CC19" s="34"/>
      <c r="CD19" s="3"/>
      <c r="CE19" s="3"/>
      <c r="CF19" s="3"/>
      <c r="CG19" s="3"/>
      <c r="CH19" s="36"/>
      <c r="CI19" s="35"/>
      <c r="CJ19" s="3"/>
      <c r="CK19" s="3"/>
      <c r="CL19" s="34"/>
      <c r="CM19" s="3"/>
      <c r="CN19" s="3"/>
      <c r="CO19" s="3"/>
      <c r="CP19" s="3"/>
      <c r="CQ19" s="36"/>
      <c r="CR19" s="35"/>
      <c r="CS19" s="3"/>
      <c r="CT19" s="3"/>
      <c r="CU19" s="34"/>
      <c r="CV19" s="3"/>
      <c r="CW19" s="3"/>
      <c r="CX19" s="3"/>
      <c r="CY19" s="3"/>
      <c r="CZ19" s="36"/>
      <c r="DA19" s="35"/>
      <c r="DB19" s="3"/>
      <c r="DC19" s="3"/>
      <c r="DD19" s="34"/>
      <c r="DE19" s="3"/>
      <c r="DF19" s="3"/>
      <c r="DG19" s="3"/>
      <c r="DH19" s="3"/>
      <c r="DI19" s="36"/>
      <c r="DJ19" s="35"/>
      <c r="DK19" s="3"/>
      <c r="DL19" s="3"/>
      <c r="DM19" s="34"/>
      <c r="DN19" s="3"/>
      <c r="DO19" s="3"/>
      <c r="DP19" s="3"/>
      <c r="DQ19" s="3"/>
      <c r="DR19" s="36"/>
      <c r="DS19" s="35"/>
      <c r="DT19" s="3"/>
      <c r="DU19" s="3"/>
      <c r="DV19" s="34"/>
      <c r="DW19" s="3"/>
      <c r="DX19" s="3"/>
      <c r="DY19" s="3"/>
      <c r="DZ19" s="3"/>
      <c r="EA19" s="36"/>
      <c r="EB19" s="35"/>
      <c r="EC19" s="3"/>
      <c r="ED19" s="3"/>
      <c r="EE19" s="34"/>
      <c r="EF19" s="3"/>
      <c r="EG19" s="3"/>
      <c r="EH19" s="3"/>
      <c r="EI19" s="3"/>
      <c r="EJ19" s="36"/>
      <c r="EK19" s="35"/>
      <c r="EL19" s="3"/>
      <c r="EM19" s="3"/>
      <c r="EN19" s="34"/>
      <c r="EO19" s="3"/>
      <c r="EP19" s="3"/>
      <c r="EQ19" s="3"/>
      <c r="ER19" s="3"/>
      <c r="ES19" s="36"/>
      <c r="ET19" s="35"/>
      <c r="EU19" s="3"/>
      <c r="EV19" s="3"/>
      <c r="EW19" s="34"/>
      <c r="EX19" s="3"/>
      <c r="EY19" s="3"/>
      <c r="EZ19" s="3"/>
      <c r="FA19" s="3"/>
      <c r="FB19" s="36"/>
    </row>
    <row r="20" spans="1:158" ht="23.25" thickBot="1">
      <c r="A20" s="37" t="s">
        <v>33</v>
      </c>
      <c r="B20" s="73" t="s">
        <v>31</v>
      </c>
      <c r="C20" s="97">
        <v>2</v>
      </c>
      <c r="D20" s="97"/>
      <c r="E20" s="97"/>
      <c r="F20" s="97"/>
      <c r="G20" s="86"/>
      <c r="H20" s="38">
        <v>340</v>
      </c>
      <c r="I20" s="37"/>
      <c r="J20" s="37">
        <v>106</v>
      </c>
      <c r="K20" s="37"/>
      <c r="L20" s="38">
        <v>234</v>
      </c>
      <c r="M20" s="38">
        <v>234</v>
      </c>
      <c r="N20" s="38"/>
      <c r="O20" s="38"/>
      <c r="P20" s="107"/>
      <c r="Q20" s="39">
        <v>150</v>
      </c>
      <c r="R20" s="114">
        <v>102</v>
      </c>
      <c r="S20" s="39">
        <v>190</v>
      </c>
      <c r="T20" s="114">
        <v>132</v>
      </c>
      <c r="U20" s="39"/>
      <c r="V20" s="114"/>
      <c r="W20" s="39"/>
      <c r="X20" s="114"/>
      <c r="Y20" s="39"/>
      <c r="Z20" s="114"/>
      <c r="AA20" s="39"/>
      <c r="AB20" s="114"/>
      <c r="AC20" s="39"/>
      <c r="AD20" s="114"/>
      <c r="AE20" s="39"/>
      <c r="AF20" s="114"/>
      <c r="AG20" s="110"/>
      <c r="AH20" s="3"/>
      <c r="AI20" s="3"/>
      <c r="AJ20" s="34"/>
      <c r="AK20" s="3"/>
      <c r="AL20" s="3"/>
      <c r="AM20" s="3"/>
      <c r="AN20" s="3"/>
      <c r="AO20" s="36"/>
      <c r="AP20" s="35"/>
      <c r="AQ20" s="3"/>
      <c r="AR20" s="3"/>
      <c r="AS20" s="34"/>
      <c r="AT20" s="3"/>
      <c r="AU20" s="3"/>
      <c r="AV20" s="3"/>
      <c r="AW20" s="3"/>
      <c r="AX20" s="36"/>
      <c r="AY20" s="35"/>
      <c r="AZ20" s="3"/>
      <c r="BA20" s="3"/>
      <c r="BB20" s="34"/>
      <c r="BC20" s="3"/>
      <c r="BD20" s="3"/>
      <c r="BE20" s="3"/>
      <c r="BF20" s="3"/>
      <c r="BG20" s="36"/>
      <c r="BH20" s="35"/>
      <c r="BI20" s="3"/>
      <c r="BJ20" s="3"/>
      <c r="BK20" s="34"/>
      <c r="BL20" s="3"/>
      <c r="BM20" s="3"/>
      <c r="BN20" s="3"/>
      <c r="BO20" s="3"/>
      <c r="BP20" s="36"/>
      <c r="BQ20" s="35"/>
      <c r="BR20" s="3"/>
      <c r="BS20" s="3"/>
      <c r="BT20" s="34"/>
      <c r="BU20" s="3"/>
      <c r="BV20" s="3"/>
      <c r="BW20" s="3"/>
      <c r="BX20" s="3"/>
      <c r="BY20" s="36"/>
      <c r="BZ20" s="35"/>
      <c r="CA20" s="3"/>
      <c r="CB20" s="3"/>
      <c r="CC20" s="34"/>
      <c r="CD20" s="3"/>
      <c r="CE20" s="3"/>
      <c r="CF20" s="3"/>
      <c r="CG20" s="3"/>
      <c r="CH20" s="36"/>
      <c r="CI20" s="35"/>
      <c r="CJ20" s="3"/>
      <c r="CK20" s="3"/>
      <c r="CL20" s="34"/>
      <c r="CM20" s="3"/>
      <c r="CN20" s="3"/>
      <c r="CO20" s="3"/>
      <c r="CP20" s="3"/>
      <c r="CQ20" s="36"/>
      <c r="CR20" s="35"/>
      <c r="CS20" s="3"/>
      <c r="CT20" s="3"/>
      <c r="CU20" s="34"/>
      <c r="CV20" s="3"/>
      <c r="CW20" s="3"/>
      <c r="CX20" s="3"/>
      <c r="CY20" s="3"/>
      <c r="CZ20" s="36"/>
      <c r="DA20" s="35"/>
      <c r="DB20" s="3"/>
      <c r="DC20" s="3"/>
      <c r="DD20" s="34"/>
      <c r="DE20" s="3"/>
      <c r="DF20" s="3"/>
      <c r="DG20" s="3"/>
      <c r="DH20" s="3"/>
      <c r="DI20" s="36"/>
      <c r="DJ20" s="35"/>
      <c r="DK20" s="3"/>
      <c r="DL20" s="3"/>
      <c r="DM20" s="34"/>
      <c r="DN20" s="3"/>
      <c r="DO20" s="3"/>
      <c r="DP20" s="3"/>
      <c r="DQ20" s="3"/>
      <c r="DR20" s="36"/>
      <c r="DS20" s="35"/>
      <c r="DT20" s="3"/>
      <c r="DU20" s="3"/>
      <c r="DV20" s="34"/>
      <c r="DW20" s="3"/>
      <c r="DX20" s="3"/>
      <c r="DY20" s="3"/>
      <c r="DZ20" s="3"/>
      <c r="EA20" s="36"/>
      <c r="EB20" s="35"/>
      <c r="EC20" s="3"/>
      <c r="ED20" s="3"/>
      <c r="EE20" s="34"/>
      <c r="EF20" s="3"/>
      <c r="EG20" s="3"/>
      <c r="EH20" s="3"/>
      <c r="EI20" s="3"/>
      <c r="EJ20" s="36"/>
      <c r="EK20" s="35"/>
      <c r="EL20" s="3"/>
      <c r="EM20" s="3"/>
      <c r="EN20" s="34"/>
      <c r="EO20" s="3"/>
      <c r="EP20" s="3"/>
      <c r="EQ20" s="3"/>
      <c r="ER20" s="3"/>
      <c r="ES20" s="36"/>
      <c r="ET20" s="35"/>
      <c r="EU20" s="3"/>
      <c r="EV20" s="3"/>
      <c r="EW20" s="34"/>
      <c r="EX20" s="3"/>
      <c r="EY20" s="3"/>
      <c r="EZ20" s="3"/>
      <c r="FA20" s="3"/>
      <c r="FB20" s="36"/>
    </row>
    <row r="21" spans="1:158" s="24" customFormat="1" ht="11.25" thickBot="1">
      <c r="A21" s="149" t="s">
        <v>329</v>
      </c>
      <c r="B21" s="150"/>
      <c r="C21" s="57">
        <f>C22+C28</f>
        <v>2</v>
      </c>
      <c r="D21" s="57">
        <f>D22+D28</f>
        <v>3</v>
      </c>
      <c r="E21" s="57">
        <f>E22+E28</f>
        <v>2</v>
      </c>
      <c r="F21" s="57"/>
      <c r="G21" s="62">
        <f aca="true" t="shared" si="4" ref="G21:T21">G22+G28</f>
        <v>0</v>
      </c>
      <c r="H21" s="57">
        <f t="shared" si="4"/>
        <v>770</v>
      </c>
      <c r="I21" s="57">
        <f t="shared" si="4"/>
        <v>0</v>
      </c>
      <c r="J21" s="57">
        <f t="shared" si="4"/>
        <v>255</v>
      </c>
      <c r="K21" s="57">
        <f t="shared" si="4"/>
        <v>0</v>
      </c>
      <c r="L21" s="57">
        <f t="shared" si="4"/>
        <v>515</v>
      </c>
      <c r="M21" s="57">
        <f t="shared" si="4"/>
        <v>515</v>
      </c>
      <c r="N21" s="57"/>
      <c r="O21" s="57"/>
      <c r="P21" s="72"/>
      <c r="Q21" s="57">
        <f t="shared" si="4"/>
        <v>292</v>
      </c>
      <c r="R21" s="57">
        <f t="shared" si="4"/>
        <v>199</v>
      </c>
      <c r="S21" s="57">
        <f t="shared" si="4"/>
        <v>478</v>
      </c>
      <c r="T21" s="57">
        <f t="shared" si="4"/>
        <v>316</v>
      </c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2"/>
      <c r="AH21" s="7"/>
      <c r="AI21" s="7"/>
      <c r="AJ21" s="27"/>
      <c r="AK21" s="7"/>
      <c r="AL21" s="7"/>
      <c r="AM21" s="7"/>
      <c r="AN21" s="7"/>
      <c r="AO21" s="120"/>
      <c r="AP21" s="118"/>
      <c r="AQ21" s="7"/>
      <c r="AR21" s="7"/>
      <c r="AS21" s="27"/>
      <c r="AT21" s="7"/>
      <c r="AU21" s="7"/>
      <c r="AV21" s="7"/>
      <c r="AW21" s="7"/>
      <c r="AX21" s="120"/>
      <c r="AY21" s="118"/>
      <c r="AZ21" s="7"/>
      <c r="BA21" s="7"/>
      <c r="BB21" s="27"/>
      <c r="BC21" s="7"/>
      <c r="BD21" s="7"/>
      <c r="BE21" s="7"/>
      <c r="BF21" s="7"/>
      <c r="BG21" s="120"/>
      <c r="BH21" s="118"/>
      <c r="BI21" s="7"/>
      <c r="BJ21" s="7"/>
      <c r="BK21" s="27"/>
      <c r="BL21" s="7"/>
      <c r="BM21" s="7"/>
      <c r="BN21" s="7"/>
      <c r="BO21" s="7"/>
      <c r="BP21" s="120"/>
      <c r="BQ21" s="118"/>
      <c r="BR21" s="7"/>
      <c r="BS21" s="7"/>
      <c r="BT21" s="27"/>
      <c r="BU21" s="7"/>
      <c r="BV21" s="7"/>
      <c r="BW21" s="7"/>
      <c r="BX21" s="7"/>
      <c r="BY21" s="120"/>
      <c r="BZ21" s="118"/>
      <c r="CA21" s="7"/>
      <c r="CB21" s="7"/>
      <c r="CC21" s="27"/>
      <c r="CD21" s="7"/>
      <c r="CE21" s="7"/>
      <c r="CF21" s="7"/>
      <c r="CG21" s="7"/>
      <c r="CH21" s="120"/>
      <c r="CI21" s="118"/>
      <c r="CJ21" s="7"/>
      <c r="CK21" s="7"/>
      <c r="CL21" s="27"/>
      <c r="CM21" s="7"/>
      <c r="CN21" s="7"/>
      <c r="CO21" s="7"/>
      <c r="CP21" s="7"/>
      <c r="CQ21" s="120"/>
      <c r="CR21" s="118"/>
      <c r="CS21" s="7"/>
      <c r="CT21" s="7"/>
      <c r="CU21" s="27"/>
      <c r="CV21" s="7"/>
      <c r="CW21" s="7"/>
      <c r="CX21" s="7"/>
      <c r="CY21" s="7"/>
      <c r="CZ21" s="120"/>
      <c r="DA21" s="118"/>
      <c r="DB21" s="7"/>
      <c r="DC21" s="7"/>
      <c r="DD21" s="27"/>
      <c r="DE21" s="7"/>
      <c r="DF21" s="7"/>
      <c r="DG21" s="7"/>
      <c r="DH21" s="7"/>
      <c r="DI21" s="120"/>
      <c r="DJ21" s="118"/>
      <c r="DK21" s="7"/>
      <c r="DL21" s="7"/>
      <c r="DM21" s="27"/>
      <c r="DN21" s="7"/>
      <c r="DO21" s="7"/>
      <c r="DP21" s="7"/>
      <c r="DQ21" s="7"/>
      <c r="DR21" s="120"/>
      <c r="DS21" s="118"/>
      <c r="DT21" s="7"/>
      <c r="DU21" s="7"/>
      <c r="DV21" s="27"/>
      <c r="DW21" s="7"/>
      <c r="DX21" s="7"/>
      <c r="DY21" s="7"/>
      <c r="DZ21" s="7"/>
      <c r="EA21" s="120"/>
      <c r="EB21" s="118"/>
      <c r="EC21" s="7"/>
      <c r="ED21" s="7"/>
      <c r="EE21" s="27"/>
      <c r="EF21" s="7"/>
      <c r="EG21" s="7"/>
      <c r="EH21" s="7"/>
      <c r="EI21" s="7"/>
      <c r="EJ21" s="120"/>
      <c r="EK21" s="118"/>
      <c r="EL21" s="7"/>
      <c r="EM21" s="7"/>
      <c r="EN21" s="27"/>
      <c r="EO21" s="7"/>
      <c r="EP21" s="7"/>
      <c r="EQ21" s="7"/>
      <c r="ER21" s="7"/>
      <c r="ES21" s="120"/>
      <c r="ET21" s="118"/>
      <c r="EU21" s="7"/>
      <c r="EV21" s="7"/>
      <c r="EW21" s="27"/>
      <c r="EX21" s="7"/>
      <c r="EY21" s="7"/>
      <c r="EZ21" s="7"/>
      <c r="FA21" s="7"/>
      <c r="FB21" s="120"/>
    </row>
    <row r="22" spans="1:158" s="24" customFormat="1" ht="11.25" thickBot="1">
      <c r="A22" s="149" t="s">
        <v>0</v>
      </c>
      <c r="B22" s="150"/>
      <c r="C22" s="57">
        <f>COUNT(C23:C27)</f>
        <v>1</v>
      </c>
      <c r="D22" s="57">
        <f>COUNT(D23:D27)</f>
        <v>3</v>
      </c>
      <c r="E22" s="57">
        <f>COUNT(E23:E27)</f>
        <v>1</v>
      </c>
      <c r="F22" s="57"/>
      <c r="G22" s="62"/>
      <c r="H22" s="119">
        <f>SUM(H23:H27)</f>
        <v>440</v>
      </c>
      <c r="I22" s="119">
        <f aca="true" t="shared" si="5" ref="I22:T22">SUM(I23:I27)</f>
        <v>0</v>
      </c>
      <c r="J22" s="119">
        <f t="shared" si="5"/>
        <v>146</v>
      </c>
      <c r="K22" s="119">
        <f t="shared" si="5"/>
        <v>0</v>
      </c>
      <c r="L22" s="119">
        <f t="shared" si="5"/>
        <v>294</v>
      </c>
      <c r="M22" s="119">
        <f t="shared" si="5"/>
        <v>294</v>
      </c>
      <c r="N22" s="119"/>
      <c r="O22" s="119"/>
      <c r="P22" s="121"/>
      <c r="Q22" s="119">
        <f t="shared" si="5"/>
        <v>180</v>
      </c>
      <c r="R22" s="119">
        <f t="shared" si="5"/>
        <v>121</v>
      </c>
      <c r="S22" s="119">
        <f t="shared" si="5"/>
        <v>260</v>
      </c>
      <c r="T22" s="119">
        <f t="shared" si="5"/>
        <v>173</v>
      </c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2"/>
      <c r="AH22" s="7"/>
      <c r="AI22" s="7"/>
      <c r="AJ22" s="27"/>
      <c r="AK22" s="7"/>
      <c r="AL22" s="7"/>
      <c r="AM22" s="7"/>
      <c r="AN22" s="7"/>
      <c r="AO22" s="120"/>
      <c r="AP22" s="118"/>
      <c r="AQ22" s="7"/>
      <c r="AR22" s="7"/>
      <c r="AS22" s="27"/>
      <c r="AT22" s="7"/>
      <c r="AU22" s="7"/>
      <c r="AV22" s="7"/>
      <c r="AW22" s="7"/>
      <c r="AX22" s="120"/>
      <c r="AY22" s="118"/>
      <c r="AZ22" s="7"/>
      <c r="BA22" s="7"/>
      <c r="BB22" s="27"/>
      <c r="BC22" s="7"/>
      <c r="BD22" s="7"/>
      <c r="BE22" s="7"/>
      <c r="BF22" s="7"/>
      <c r="BG22" s="120"/>
      <c r="BH22" s="118"/>
      <c r="BI22" s="7"/>
      <c r="BJ22" s="7"/>
      <c r="BK22" s="27"/>
      <c r="BL22" s="7"/>
      <c r="BM22" s="7"/>
      <c r="BN22" s="7"/>
      <c r="BO22" s="7"/>
      <c r="BP22" s="120"/>
      <c r="BQ22" s="118"/>
      <c r="BR22" s="7"/>
      <c r="BS22" s="7"/>
      <c r="BT22" s="27"/>
      <c r="BU22" s="7"/>
      <c r="BV22" s="7"/>
      <c r="BW22" s="7"/>
      <c r="BX22" s="7"/>
      <c r="BY22" s="120"/>
      <c r="BZ22" s="118"/>
      <c r="CA22" s="7"/>
      <c r="CB22" s="7"/>
      <c r="CC22" s="27"/>
      <c r="CD22" s="7"/>
      <c r="CE22" s="7"/>
      <c r="CF22" s="7"/>
      <c r="CG22" s="7"/>
      <c r="CH22" s="120"/>
      <c r="CI22" s="118"/>
      <c r="CJ22" s="7"/>
      <c r="CK22" s="7"/>
      <c r="CL22" s="27"/>
      <c r="CM22" s="7"/>
      <c r="CN22" s="7"/>
      <c r="CO22" s="7"/>
      <c r="CP22" s="7"/>
      <c r="CQ22" s="120"/>
      <c r="CR22" s="118"/>
      <c r="CS22" s="7"/>
      <c r="CT22" s="7"/>
      <c r="CU22" s="27"/>
      <c r="CV22" s="7"/>
      <c r="CW22" s="7"/>
      <c r="CX22" s="7"/>
      <c r="CY22" s="7"/>
      <c r="CZ22" s="120"/>
      <c r="DA22" s="118"/>
      <c r="DB22" s="7"/>
      <c r="DC22" s="7"/>
      <c r="DD22" s="27"/>
      <c r="DE22" s="7"/>
      <c r="DF22" s="7"/>
      <c r="DG22" s="7"/>
      <c r="DH22" s="7"/>
      <c r="DI22" s="120"/>
      <c r="DJ22" s="118"/>
      <c r="DK22" s="7"/>
      <c r="DL22" s="7"/>
      <c r="DM22" s="27"/>
      <c r="DN22" s="7"/>
      <c r="DO22" s="7"/>
      <c r="DP22" s="7"/>
      <c r="DQ22" s="7"/>
      <c r="DR22" s="120"/>
      <c r="DS22" s="118"/>
      <c r="DT22" s="7"/>
      <c r="DU22" s="7"/>
      <c r="DV22" s="27"/>
      <c r="DW22" s="7"/>
      <c r="DX22" s="7"/>
      <c r="DY22" s="7"/>
      <c r="DZ22" s="7"/>
      <c r="EA22" s="120"/>
      <c r="EB22" s="118"/>
      <c r="EC22" s="7"/>
      <c r="ED22" s="7"/>
      <c r="EE22" s="27"/>
      <c r="EF22" s="7"/>
      <c r="EG22" s="7"/>
      <c r="EH22" s="7"/>
      <c r="EI22" s="7"/>
      <c r="EJ22" s="120"/>
      <c r="EK22" s="118"/>
      <c r="EL22" s="7"/>
      <c r="EM22" s="7"/>
      <c r="EN22" s="27"/>
      <c r="EO22" s="7"/>
      <c r="EP22" s="7"/>
      <c r="EQ22" s="7"/>
      <c r="ER22" s="7"/>
      <c r="ES22" s="120"/>
      <c r="ET22" s="118"/>
      <c r="EU22" s="7"/>
      <c r="EV22" s="7"/>
      <c r="EW22" s="27"/>
      <c r="EX22" s="7"/>
      <c r="EY22" s="7"/>
      <c r="EZ22" s="7"/>
      <c r="FA22" s="7"/>
      <c r="FB22" s="120"/>
    </row>
    <row r="23" spans="1:158" ht="11.25">
      <c r="A23" s="54" t="s">
        <v>36</v>
      </c>
      <c r="B23" s="74" t="s">
        <v>16</v>
      </c>
      <c r="C23" s="98"/>
      <c r="D23" s="98"/>
      <c r="E23" s="98">
        <v>2</v>
      </c>
      <c r="F23" s="98"/>
      <c r="G23" s="87"/>
      <c r="H23" s="55">
        <v>116</v>
      </c>
      <c r="I23" s="54"/>
      <c r="J23" s="54">
        <v>38</v>
      </c>
      <c r="K23" s="54"/>
      <c r="L23" s="55">
        <v>78</v>
      </c>
      <c r="M23" s="55">
        <v>78</v>
      </c>
      <c r="N23" s="55"/>
      <c r="O23" s="55"/>
      <c r="P23" s="108"/>
      <c r="Q23" s="56">
        <v>50</v>
      </c>
      <c r="R23" s="115">
        <v>34</v>
      </c>
      <c r="S23" s="56">
        <v>66</v>
      </c>
      <c r="T23" s="115">
        <v>44</v>
      </c>
      <c r="U23" s="56"/>
      <c r="V23" s="115"/>
      <c r="W23" s="56"/>
      <c r="X23" s="115"/>
      <c r="Y23" s="56"/>
      <c r="Z23" s="115"/>
      <c r="AA23" s="56"/>
      <c r="AB23" s="115"/>
      <c r="AC23" s="56"/>
      <c r="AD23" s="115"/>
      <c r="AE23" s="56"/>
      <c r="AF23" s="115"/>
      <c r="AG23" s="110"/>
      <c r="AH23" s="3"/>
      <c r="AI23" s="3"/>
      <c r="AJ23" s="34"/>
      <c r="AK23" s="3"/>
      <c r="AL23" s="3"/>
      <c r="AM23" s="3"/>
      <c r="AN23" s="3"/>
      <c r="AO23" s="36"/>
      <c r="AP23" s="35"/>
      <c r="AQ23" s="3"/>
      <c r="AR23" s="3"/>
      <c r="AS23" s="34"/>
      <c r="AT23" s="3"/>
      <c r="AU23" s="3"/>
      <c r="AV23" s="3"/>
      <c r="AW23" s="3"/>
      <c r="AX23" s="36"/>
      <c r="AY23" s="35"/>
      <c r="AZ23" s="3"/>
      <c r="BA23" s="3"/>
      <c r="BB23" s="34"/>
      <c r="BC23" s="3"/>
      <c r="BD23" s="3"/>
      <c r="BE23" s="3"/>
      <c r="BF23" s="3"/>
      <c r="BG23" s="36"/>
      <c r="BH23" s="35"/>
      <c r="BI23" s="3"/>
      <c r="BJ23" s="3"/>
      <c r="BK23" s="34"/>
      <c r="BL23" s="3"/>
      <c r="BM23" s="3"/>
      <c r="BN23" s="3"/>
      <c r="BO23" s="3"/>
      <c r="BP23" s="36"/>
      <c r="BQ23" s="35"/>
      <c r="BR23" s="3"/>
      <c r="BS23" s="3"/>
      <c r="BT23" s="34"/>
      <c r="BU23" s="3"/>
      <c r="BV23" s="3"/>
      <c r="BW23" s="3"/>
      <c r="BX23" s="3"/>
      <c r="BY23" s="36"/>
      <c r="BZ23" s="35"/>
      <c r="CA23" s="3"/>
      <c r="CB23" s="3"/>
      <c r="CC23" s="34"/>
      <c r="CD23" s="3"/>
      <c r="CE23" s="3"/>
      <c r="CF23" s="3"/>
      <c r="CG23" s="3"/>
      <c r="CH23" s="36"/>
      <c r="CI23" s="35"/>
      <c r="CJ23" s="3"/>
      <c r="CK23" s="3"/>
      <c r="CL23" s="34"/>
      <c r="CM23" s="3"/>
      <c r="CN23" s="3"/>
      <c r="CO23" s="3"/>
      <c r="CP23" s="3"/>
      <c r="CQ23" s="36"/>
      <c r="CR23" s="35"/>
      <c r="CS23" s="3"/>
      <c r="CT23" s="3"/>
      <c r="CU23" s="34"/>
      <c r="CV23" s="3"/>
      <c r="CW23" s="3"/>
      <c r="CX23" s="3"/>
      <c r="CY23" s="3"/>
      <c r="CZ23" s="36"/>
      <c r="DA23" s="35"/>
      <c r="DB23" s="3"/>
      <c r="DC23" s="3"/>
      <c r="DD23" s="34"/>
      <c r="DE23" s="3"/>
      <c r="DF23" s="3"/>
      <c r="DG23" s="3"/>
      <c r="DH23" s="3"/>
      <c r="DI23" s="36"/>
      <c r="DJ23" s="35"/>
      <c r="DK23" s="3"/>
      <c r="DL23" s="3"/>
      <c r="DM23" s="34"/>
      <c r="DN23" s="3"/>
      <c r="DO23" s="3"/>
      <c r="DP23" s="3"/>
      <c r="DQ23" s="3"/>
      <c r="DR23" s="36"/>
      <c r="DS23" s="35"/>
      <c r="DT23" s="3"/>
      <c r="DU23" s="3"/>
      <c r="DV23" s="34"/>
      <c r="DW23" s="3"/>
      <c r="DX23" s="3"/>
      <c r="DY23" s="3"/>
      <c r="DZ23" s="3"/>
      <c r="EA23" s="36"/>
      <c r="EB23" s="35"/>
      <c r="EC23" s="3"/>
      <c r="ED23" s="3"/>
      <c r="EE23" s="34"/>
      <c r="EF23" s="3"/>
      <c r="EG23" s="3"/>
      <c r="EH23" s="3"/>
      <c r="EI23" s="3"/>
      <c r="EJ23" s="36"/>
      <c r="EK23" s="35"/>
      <c r="EL23" s="3"/>
      <c r="EM23" s="3"/>
      <c r="EN23" s="34"/>
      <c r="EO23" s="3"/>
      <c r="EP23" s="3"/>
      <c r="EQ23" s="3"/>
      <c r="ER23" s="3"/>
      <c r="ES23" s="36"/>
      <c r="ET23" s="35"/>
      <c r="EU23" s="3"/>
      <c r="EV23" s="3"/>
      <c r="EW23" s="34"/>
      <c r="EX23" s="3"/>
      <c r="EY23" s="3"/>
      <c r="EZ23" s="3"/>
      <c r="FA23" s="3"/>
      <c r="FB23" s="36"/>
    </row>
    <row r="24" spans="1:158" ht="22.5">
      <c r="A24" s="54" t="s">
        <v>15</v>
      </c>
      <c r="B24" s="70" t="s">
        <v>19</v>
      </c>
      <c r="C24" s="95">
        <v>2</v>
      </c>
      <c r="D24" s="95"/>
      <c r="E24" s="95"/>
      <c r="F24" s="95"/>
      <c r="G24" s="84"/>
      <c r="H24" s="34">
        <v>162</v>
      </c>
      <c r="I24" s="3"/>
      <c r="J24" s="3">
        <v>54</v>
      </c>
      <c r="K24" s="3"/>
      <c r="L24" s="34">
        <v>108</v>
      </c>
      <c r="M24" s="34">
        <v>108</v>
      </c>
      <c r="N24" s="34"/>
      <c r="O24" s="34"/>
      <c r="P24" s="104"/>
      <c r="Q24" s="35">
        <v>76</v>
      </c>
      <c r="R24" s="92">
        <v>51</v>
      </c>
      <c r="S24" s="35">
        <v>86</v>
      </c>
      <c r="T24" s="92">
        <v>57</v>
      </c>
      <c r="U24" s="35"/>
      <c r="V24" s="92"/>
      <c r="W24" s="35"/>
      <c r="X24" s="92"/>
      <c r="Y24" s="35"/>
      <c r="Z24" s="92"/>
      <c r="AA24" s="35"/>
      <c r="AB24" s="92"/>
      <c r="AC24" s="35"/>
      <c r="AD24" s="92"/>
      <c r="AE24" s="35"/>
      <c r="AF24" s="92"/>
      <c r="AG24" s="110"/>
      <c r="AH24" s="3"/>
      <c r="AI24" s="3"/>
      <c r="AJ24" s="34"/>
      <c r="AK24" s="3"/>
      <c r="AL24" s="3"/>
      <c r="AM24" s="3"/>
      <c r="AN24" s="3"/>
      <c r="AO24" s="36"/>
      <c r="AP24" s="35"/>
      <c r="AQ24" s="3"/>
      <c r="AR24" s="3"/>
      <c r="AS24" s="34"/>
      <c r="AT24" s="3"/>
      <c r="AU24" s="3"/>
      <c r="AV24" s="3"/>
      <c r="AW24" s="3"/>
      <c r="AX24" s="36"/>
      <c r="AY24" s="35"/>
      <c r="AZ24" s="3"/>
      <c r="BA24" s="3"/>
      <c r="BB24" s="34"/>
      <c r="BC24" s="3"/>
      <c r="BD24" s="3"/>
      <c r="BE24" s="3"/>
      <c r="BF24" s="3"/>
      <c r="BG24" s="36"/>
      <c r="BH24" s="35"/>
      <c r="BI24" s="3"/>
      <c r="BJ24" s="3"/>
      <c r="BK24" s="34"/>
      <c r="BL24" s="3"/>
      <c r="BM24" s="3"/>
      <c r="BN24" s="3"/>
      <c r="BO24" s="3"/>
      <c r="BP24" s="36"/>
      <c r="BQ24" s="35"/>
      <c r="BR24" s="3"/>
      <c r="BS24" s="3"/>
      <c r="BT24" s="34"/>
      <c r="BU24" s="3"/>
      <c r="BV24" s="3"/>
      <c r="BW24" s="3"/>
      <c r="BX24" s="3"/>
      <c r="BY24" s="36"/>
      <c r="BZ24" s="35"/>
      <c r="CA24" s="3"/>
      <c r="CB24" s="3"/>
      <c r="CC24" s="34"/>
      <c r="CD24" s="3"/>
      <c r="CE24" s="3"/>
      <c r="CF24" s="3"/>
      <c r="CG24" s="3"/>
      <c r="CH24" s="36"/>
      <c r="CI24" s="35"/>
      <c r="CJ24" s="3"/>
      <c r="CK24" s="3"/>
      <c r="CL24" s="34"/>
      <c r="CM24" s="3"/>
      <c r="CN24" s="3"/>
      <c r="CO24" s="3"/>
      <c r="CP24" s="3"/>
      <c r="CQ24" s="36"/>
      <c r="CR24" s="35"/>
      <c r="CS24" s="3"/>
      <c r="CT24" s="3"/>
      <c r="CU24" s="34"/>
      <c r="CV24" s="3"/>
      <c r="CW24" s="3"/>
      <c r="CX24" s="3"/>
      <c r="CY24" s="3"/>
      <c r="CZ24" s="36"/>
      <c r="DA24" s="35"/>
      <c r="DB24" s="3"/>
      <c r="DC24" s="3"/>
      <c r="DD24" s="34"/>
      <c r="DE24" s="3"/>
      <c r="DF24" s="3"/>
      <c r="DG24" s="3"/>
      <c r="DH24" s="3"/>
      <c r="DI24" s="36"/>
      <c r="DJ24" s="35"/>
      <c r="DK24" s="3"/>
      <c r="DL24" s="3"/>
      <c r="DM24" s="34"/>
      <c r="DN24" s="3"/>
      <c r="DO24" s="3"/>
      <c r="DP24" s="3"/>
      <c r="DQ24" s="3"/>
      <c r="DR24" s="36"/>
      <c r="DS24" s="35"/>
      <c r="DT24" s="3"/>
      <c r="DU24" s="3"/>
      <c r="DV24" s="34"/>
      <c r="DW24" s="3"/>
      <c r="DX24" s="3"/>
      <c r="DY24" s="3"/>
      <c r="DZ24" s="3"/>
      <c r="EA24" s="36"/>
      <c r="EB24" s="35"/>
      <c r="EC24" s="3"/>
      <c r="ED24" s="3"/>
      <c r="EE24" s="34"/>
      <c r="EF24" s="3"/>
      <c r="EG24" s="3"/>
      <c r="EH24" s="3"/>
      <c r="EI24" s="3"/>
      <c r="EJ24" s="36"/>
      <c r="EK24" s="35"/>
      <c r="EL24" s="3"/>
      <c r="EM24" s="3"/>
      <c r="EN24" s="34"/>
      <c r="EO24" s="3"/>
      <c r="EP24" s="3"/>
      <c r="EQ24" s="3"/>
      <c r="ER24" s="3"/>
      <c r="ES24" s="36"/>
      <c r="ET24" s="35"/>
      <c r="EU24" s="3"/>
      <c r="EV24" s="3"/>
      <c r="EW24" s="34"/>
      <c r="EX24" s="3"/>
      <c r="EY24" s="3"/>
      <c r="EZ24" s="3"/>
      <c r="FA24" s="3"/>
      <c r="FB24" s="36"/>
    </row>
    <row r="25" spans="1:158" ht="11.25">
      <c r="A25" s="54" t="s">
        <v>18</v>
      </c>
      <c r="B25" s="70" t="s">
        <v>21</v>
      </c>
      <c r="C25" s="95"/>
      <c r="D25" s="95">
        <v>1</v>
      </c>
      <c r="E25" s="95"/>
      <c r="F25" s="95"/>
      <c r="G25" s="84"/>
      <c r="H25" s="34">
        <v>54</v>
      </c>
      <c r="I25" s="3"/>
      <c r="J25" s="3">
        <v>18</v>
      </c>
      <c r="K25" s="3"/>
      <c r="L25" s="34">
        <v>36</v>
      </c>
      <c r="M25" s="34">
        <v>36</v>
      </c>
      <c r="N25" s="34"/>
      <c r="O25" s="34"/>
      <c r="P25" s="104"/>
      <c r="Q25" s="35">
        <v>54</v>
      </c>
      <c r="R25" s="92">
        <v>36</v>
      </c>
      <c r="S25" s="35"/>
      <c r="T25" s="92"/>
      <c r="U25" s="35"/>
      <c r="V25" s="92"/>
      <c r="W25" s="35"/>
      <c r="X25" s="92"/>
      <c r="Y25" s="35"/>
      <c r="Z25" s="92"/>
      <c r="AA25" s="35"/>
      <c r="AB25" s="92"/>
      <c r="AC25" s="35"/>
      <c r="AD25" s="92"/>
      <c r="AE25" s="35"/>
      <c r="AF25" s="92"/>
      <c r="AG25" s="110"/>
      <c r="AH25" s="3"/>
      <c r="AI25" s="3"/>
      <c r="AJ25" s="34"/>
      <c r="AK25" s="3"/>
      <c r="AL25" s="3"/>
      <c r="AM25" s="3"/>
      <c r="AN25" s="3"/>
      <c r="AO25" s="36"/>
      <c r="AP25" s="35"/>
      <c r="AQ25" s="3"/>
      <c r="AR25" s="3"/>
      <c r="AS25" s="34"/>
      <c r="AT25" s="3"/>
      <c r="AU25" s="3"/>
      <c r="AV25" s="3"/>
      <c r="AW25" s="3"/>
      <c r="AX25" s="36"/>
      <c r="AY25" s="35"/>
      <c r="AZ25" s="3"/>
      <c r="BA25" s="3"/>
      <c r="BB25" s="34"/>
      <c r="BC25" s="3"/>
      <c r="BD25" s="3"/>
      <c r="BE25" s="3"/>
      <c r="BF25" s="3"/>
      <c r="BG25" s="36"/>
      <c r="BH25" s="35"/>
      <c r="BI25" s="3"/>
      <c r="BJ25" s="3"/>
      <c r="BK25" s="34"/>
      <c r="BL25" s="3"/>
      <c r="BM25" s="3"/>
      <c r="BN25" s="3"/>
      <c r="BO25" s="3"/>
      <c r="BP25" s="36"/>
      <c r="BQ25" s="35"/>
      <c r="BR25" s="3"/>
      <c r="BS25" s="3"/>
      <c r="BT25" s="34"/>
      <c r="BU25" s="3"/>
      <c r="BV25" s="3"/>
      <c r="BW25" s="3"/>
      <c r="BX25" s="3"/>
      <c r="BY25" s="36"/>
      <c r="BZ25" s="35"/>
      <c r="CA25" s="3"/>
      <c r="CB25" s="3"/>
      <c r="CC25" s="34"/>
      <c r="CD25" s="3"/>
      <c r="CE25" s="3"/>
      <c r="CF25" s="3"/>
      <c r="CG25" s="3"/>
      <c r="CH25" s="36"/>
      <c r="CI25" s="35"/>
      <c r="CJ25" s="3"/>
      <c r="CK25" s="3"/>
      <c r="CL25" s="34"/>
      <c r="CM25" s="3"/>
      <c r="CN25" s="3"/>
      <c r="CO25" s="3"/>
      <c r="CP25" s="3"/>
      <c r="CQ25" s="36"/>
      <c r="CR25" s="35"/>
      <c r="CS25" s="3"/>
      <c r="CT25" s="3"/>
      <c r="CU25" s="34"/>
      <c r="CV25" s="3"/>
      <c r="CW25" s="3"/>
      <c r="CX25" s="3"/>
      <c r="CY25" s="3"/>
      <c r="CZ25" s="36"/>
      <c r="DA25" s="35"/>
      <c r="DB25" s="3"/>
      <c r="DC25" s="3"/>
      <c r="DD25" s="34"/>
      <c r="DE25" s="3"/>
      <c r="DF25" s="3"/>
      <c r="DG25" s="3"/>
      <c r="DH25" s="3"/>
      <c r="DI25" s="36"/>
      <c r="DJ25" s="35"/>
      <c r="DK25" s="3"/>
      <c r="DL25" s="3"/>
      <c r="DM25" s="34"/>
      <c r="DN25" s="3"/>
      <c r="DO25" s="3"/>
      <c r="DP25" s="3"/>
      <c r="DQ25" s="3"/>
      <c r="DR25" s="36"/>
      <c r="DS25" s="35"/>
      <c r="DT25" s="3"/>
      <c r="DU25" s="3"/>
      <c r="DV25" s="34"/>
      <c r="DW25" s="3"/>
      <c r="DX25" s="3"/>
      <c r="DY25" s="3"/>
      <c r="DZ25" s="3"/>
      <c r="EA25" s="36"/>
      <c r="EB25" s="35"/>
      <c r="EC25" s="3"/>
      <c r="ED25" s="3"/>
      <c r="EE25" s="34"/>
      <c r="EF25" s="3"/>
      <c r="EG25" s="3"/>
      <c r="EH25" s="3"/>
      <c r="EI25" s="3"/>
      <c r="EJ25" s="36"/>
      <c r="EK25" s="35"/>
      <c r="EL25" s="3"/>
      <c r="EM25" s="3"/>
      <c r="EN25" s="34"/>
      <c r="EO25" s="3"/>
      <c r="EP25" s="3"/>
      <c r="EQ25" s="3"/>
      <c r="ER25" s="3"/>
      <c r="ES25" s="36"/>
      <c r="ET25" s="35"/>
      <c r="EU25" s="3"/>
      <c r="EV25" s="3"/>
      <c r="EW25" s="34"/>
      <c r="EX25" s="3"/>
      <c r="EY25" s="3"/>
      <c r="EZ25" s="3"/>
      <c r="FA25" s="3"/>
      <c r="FB25" s="36"/>
    </row>
    <row r="26" spans="1:158" ht="11.25">
      <c r="A26" s="54" t="s">
        <v>361</v>
      </c>
      <c r="B26" s="70" t="s">
        <v>23</v>
      </c>
      <c r="C26" s="95"/>
      <c r="D26" s="95">
        <v>2</v>
      </c>
      <c r="E26" s="95"/>
      <c r="F26" s="95"/>
      <c r="G26" s="84"/>
      <c r="H26" s="34">
        <v>54</v>
      </c>
      <c r="I26" s="3"/>
      <c r="J26" s="3">
        <v>18</v>
      </c>
      <c r="K26" s="3"/>
      <c r="L26" s="34">
        <v>36</v>
      </c>
      <c r="M26" s="34">
        <v>36</v>
      </c>
      <c r="N26" s="34"/>
      <c r="O26" s="34"/>
      <c r="P26" s="104"/>
      <c r="Q26" s="35"/>
      <c r="R26" s="92"/>
      <c r="S26" s="35">
        <v>54</v>
      </c>
      <c r="T26" s="92">
        <v>36</v>
      </c>
      <c r="U26" s="35"/>
      <c r="V26" s="92"/>
      <c r="W26" s="35"/>
      <c r="X26" s="92"/>
      <c r="Y26" s="35"/>
      <c r="Z26" s="92"/>
      <c r="AA26" s="35"/>
      <c r="AB26" s="92"/>
      <c r="AC26" s="35"/>
      <c r="AD26" s="92"/>
      <c r="AE26" s="35"/>
      <c r="AF26" s="92"/>
      <c r="AG26" s="110"/>
      <c r="AH26" s="3"/>
      <c r="AI26" s="3"/>
      <c r="AJ26" s="34"/>
      <c r="AK26" s="3"/>
      <c r="AL26" s="3"/>
      <c r="AM26" s="3"/>
      <c r="AN26" s="3"/>
      <c r="AO26" s="36"/>
      <c r="AP26" s="35"/>
      <c r="AQ26" s="3"/>
      <c r="AR26" s="3"/>
      <c r="AS26" s="34"/>
      <c r="AT26" s="3"/>
      <c r="AU26" s="3"/>
      <c r="AV26" s="3"/>
      <c r="AW26" s="3"/>
      <c r="AX26" s="36"/>
      <c r="AY26" s="35"/>
      <c r="AZ26" s="3"/>
      <c r="BA26" s="3"/>
      <c r="BB26" s="34"/>
      <c r="BC26" s="3"/>
      <c r="BD26" s="3"/>
      <c r="BE26" s="3"/>
      <c r="BF26" s="3"/>
      <c r="BG26" s="36"/>
      <c r="BH26" s="35"/>
      <c r="BI26" s="3"/>
      <c r="BJ26" s="3"/>
      <c r="BK26" s="34"/>
      <c r="BL26" s="3"/>
      <c r="BM26" s="3"/>
      <c r="BN26" s="3"/>
      <c r="BO26" s="3"/>
      <c r="BP26" s="36"/>
      <c r="BQ26" s="35"/>
      <c r="BR26" s="3"/>
      <c r="BS26" s="3"/>
      <c r="BT26" s="34"/>
      <c r="BU26" s="3"/>
      <c r="BV26" s="3"/>
      <c r="BW26" s="3"/>
      <c r="BX26" s="3"/>
      <c r="BY26" s="36"/>
      <c r="BZ26" s="35"/>
      <c r="CA26" s="3"/>
      <c r="CB26" s="3"/>
      <c r="CC26" s="34"/>
      <c r="CD26" s="3"/>
      <c r="CE26" s="3"/>
      <c r="CF26" s="3"/>
      <c r="CG26" s="3"/>
      <c r="CH26" s="36"/>
      <c r="CI26" s="35"/>
      <c r="CJ26" s="3"/>
      <c r="CK26" s="3"/>
      <c r="CL26" s="34"/>
      <c r="CM26" s="3"/>
      <c r="CN26" s="3"/>
      <c r="CO26" s="3"/>
      <c r="CP26" s="3"/>
      <c r="CQ26" s="36"/>
      <c r="CR26" s="35"/>
      <c r="CS26" s="3"/>
      <c r="CT26" s="3"/>
      <c r="CU26" s="34"/>
      <c r="CV26" s="3"/>
      <c r="CW26" s="3"/>
      <c r="CX26" s="3"/>
      <c r="CY26" s="3"/>
      <c r="CZ26" s="36"/>
      <c r="DA26" s="35"/>
      <c r="DB26" s="3"/>
      <c r="DC26" s="3"/>
      <c r="DD26" s="34"/>
      <c r="DE26" s="3"/>
      <c r="DF26" s="3"/>
      <c r="DG26" s="3"/>
      <c r="DH26" s="3"/>
      <c r="DI26" s="36"/>
      <c r="DJ26" s="35"/>
      <c r="DK26" s="3"/>
      <c r="DL26" s="3"/>
      <c r="DM26" s="34"/>
      <c r="DN26" s="3"/>
      <c r="DO26" s="3"/>
      <c r="DP26" s="3"/>
      <c r="DQ26" s="3"/>
      <c r="DR26" s="36"/>
      <c r="DS26" s="35"/>
      <c r="DT26" s="3"/>
      <c r="DU26" s="3"/>
      <c r="DV26" s="34"/>
      <c r="DW26" s="3"/>
      <c r="DX26" s="3"/>
      <c r="DY26" s="3"/>
      <c r="DZ26" s="3"/>
      <c r="EA26" s="36"/>
      <c r="EB26" s="35"/>
      <c r="EC26" s="3"/>
      <c r="ED26" s="3"/>
      <c r="EE26" s="34"/>
      <c r="EF26" s="3"/>
      <c r="EG26" s="3"/>
      <c r="EH26" s="3"/>
      <c r="EI26" s="3"/>
      <c r="EJ26" s="36"/>
      <c r="EK26" s="35"/>
      <c r="EL26" s="3"/>
      <c r="EM26" s="3"/>
      <c r="EN26" s="34"/>
      <c r="EO26" s="3"/>
      <c r="EP26" s="3"/>
      <c r="EQ26" s="3"/>
      <c r="ER26" s="3"/>
      <c r="ES26" s="36"/>
      <c r="ET26" s="35"/>
      <c r="EU26" s="3"/>
      <c r="EV26" s="3"/>
      <c r="EW26" s="34"/>
      <c r="EX26" s="3"/>
      <c r="EY26" s="3"/>
      <c r="EZ26" s="3"/>
      <c r="FA26" s="3"/>
      <c r="FB26" s="36"/>
    </row>
    <row r="27" spans="1:158" ht="12" thickBot="1">
      <c r="A27" s="54" t="s">
        <v>362</v>
      </c>
      <c r="B27" s="71" t="s">
        <v>25</v>
      </c>
      <c r="C27" s="96"/>
      <c r="D27" s="96">
        <v>2</v>
      </c>
      <c r="E27" s="96"/>
      <c r="F27" s="96"/>
      <c r="G27" s="85"/>
      <c r="H27" s="52">
        <v>54</v>
      </c>
      <c r="I27" s="51"/>
      <c r="J27" s="51">
        <v>18</v>
      </c>
      <c r="K27" s="51"/>
      <c r="L27" s="52">
        <v>36</v>
      </c>
      <c r="M27" s="52">
        <v>36</v>
      </c>
      <c r="N27" s="52"/>
      <c r="O27" s="52"/>
      <c r="P27" s="105"/>
      <c r="Q27" s="53"/>
      <c r="R27" s="113"/>
      <c r="S27" s="53">
        <v>54</v>
      </c>
      <c r="T27" s="113">
        <v>36</v>
      </c>
      <c r="U27" s="53"/>
      <c r="V27" s="113"/>
      <c r="W27" s="53"/>
      <c r="X27" s="113"/>
      <c r="Y27" s="53"/>
      <c r="Z27" s="113"/>
      <c r="AA27" s="53"/>
      <c r="AB27" s="113"/>
      <c r="AC27" s="53"/>
      <c r="AD27" s="113"/>
      <c r="AE27" s="53"/>
      <c r="AF27" s="113"/>
      <c r="AG27" s="110"/>
      <c r="AH27" s="3"/>
      <c r="AI27" s="3"/>
      <c r="AJ27" s="34"/>
      <c r="AK27" s="3"/>
      <c r="AL27" s="3"/>
      <c r="AM27" s="3"/>
      <c r="AN27" s="3"/>
      <c r="AO27" s="36"/>
      <c r="AP27" s="35"/>
      <c r="AQ27" s="3"/>
      <c r="AR27" s="3"/>
      <c r="AS27" s="34"/>
      <c r="AT27" s="3"/>
      <c r="AU27" s="3"/>
      <c r="AV27" s="3"/>
      <c r="AW27" s="3"/>
      <c r="AX27" s="36"/>
      <c r="AY27" s="35"/>
      <c r="AZ27" s="3"/>
      <c r="BA27" s="3"/>
      <c r="BB27" s="34"/>
      <c r="BC27" s="3"/>
      <c r="BD27" s="3"/>
      <c r="BE27" s="3"/>
      <c r="BF27" s="3"/>
      <c r="BG27" s="36"/>
      <c r="BH27" s="35"/>
      <c r="BI27" s="3"/>
      <c r="BJ27" s="3"/>
      <c r="BK27" s="34"/>
      <c r="BL27" s="3"/>
      <c r="BM27" s="3"/>
      <c r="BN27" s="3"/>
      <c r="BO27" s="3"/>
      <c r="BP27" s="36"/>
      <c r="BQ27" s="35"/>
      <c r="BR27" s="3"/>
      <c r="BS27" s="3"/>
      <c r="BT27" s="34"/>
      <c r="BU27" s="3"/>
      <c r="BV27" s="3"/>
      <c r="BW27" s="3"/>
      <c r="BX27" s="3"/>
      <c r="BY27" s="36"/>
      <c r="BZ27" s="35"/>
      <c r="CA27" s="3"/>
      <c r="CB27" s="3"/>
      <c r="CC27" s="34"/>
      <c r="CD27" s="3"/>
      <c r="CE27" s="3"/>
      <c r="CF27" s="3"/>
      <c r="CG27" s="3"/>
      <c r="CH27" s="36"/>
      <c r="CI27" s="35"/>
      <c r="CJ27" s="3"/>
      <c r="CK27" s="3"/>
      <c r="CL27" s="34"/>
      <c r="CM27" s="3"/>
      <c r="CN27" s="3"/>
      <c r="CO27" s="3"/>
      <c r="CP27" s="3"/>
      <c r="CQ27" s="36"/>
      <c r="CR27" s="35"/>
      <c r="CS27" s="3"/>
      <c r="CT27" s="3"/>
      <c r="CU27" s="34"/>
      <c r="CV27" s="3"/>
      <c r="CW27" s="3"/>
      <c r="CX27" s="3"/>
      <c r="CY27" s="3"/>
      <c r="CZ27" s="36"/>
      <c r="DA27" s="35"/>
      <c r="DB27" s="3"/>
      <c r="DC27" s="3"/>
      <c r="DD27" s="34"/>
      <c r="DE27" s="3"/>
      <c r="DF27" s="3"/>
      <c r="DG27" s="3"/>
      <c r="DH27" s="3"/>
      <c r="DI27" s="36"/>
      <c r="DJ27" s="35"/>
      <c r="DK27" s="3"/>
      <c r="DL27" s="3"/>
      <c r="DM27" s="34"/>
      <c r="DN27" s="3"/>
      <c r="DO27" s="3"/>
      <c r="DP27" s="3"/>
      <c r="DQ27" s="3"/>
      <c r="DR27" s="36"/>
      <c r="DS27" s="35"/>
      <c r="DT27" s="3"/>
      <c r="DU27" s="3"/>
      <c r="DV27" s="34"/>
      <c r="DW27" s="3"/>
      <c r="DX27" s="3"/>
      <c r="DY27" s="3"/>
      <c r="DZ27" s="3"/>
      <c r="EA27" s="36"/>
      <c r="EB27" s="35"/>
      <c r="EC27" s="3"/>
      <c r="ED27" s="3"/>
      <c r="EE27" s="34"/>
      <c r="EF27" s="3"/>
      <c r="EG27" s="3"/>
      <c r="EH27" s="3"/>
      <c r="EI27" s="3"/>
      <c r="EJ27" s="36"/>
      <c r="EK27" s="35"/>
      <c r="EL27" s="3"/>
      <c r="EM27" s="3"/>
      <c r="EN27" s="34"/>
      <c r="EO27" s="3"/>
      <c r="EP27" s="3"/>
      <c r="EQ27" s="3"/>
      <c r="ER27" s="3"/>
      <c r="ES27" s="36"/>
      <c r="ET27" s="35"/>
      <c r="EU27" s="3"/>
      <c r="EV27" s="3"/>
      <c r="EW27" s="34"/>
      <c r="EX27" s="3"/>
      <c r="EY27" s="3"/>
      <c r="EZ27" s="3"/>
      <c r="FA27" s="3"/>
      <c r="FB27" s="36"/>
    </row>
    <row r="28" spans="1:158" ht="12" thickBot="1">
      <c r="A28" s="149" t="s">
        <v>28</v>
      </c>
      <c r="B28" s="150"/>
      <c r="C28" s="58">
        <f>COUNT(C29:C30)</f>
        <v>1</v>
      </c>
      <c r="D28" s="58">
        <f>COUNT(D29:D30)</f>
        <v>0</v>
      </c>
      <c r="E28" s="58">
        <f>COUNT(E29:E30)</f>
        <v>1</v>
      </c>
      <c r="F28" s="58"/>
      <c r="G28" s="83"/>
      <c r="H28" s="59">
        <f>SUM(H29:H30)</f>
        <v>330</v>
      </c>
      <c r="I28" s="59">
        <f aca="true" t="shared" si="6" ref="I28:T28">SUM(I29:I30)</f>
        <v>0</v>
      </c>
      <c r="J28" s="59">
        <f t="shared" si="6"/>
        <v>109</v>
      </c>
      <c r="K28" s="59">
        <f t="shared" si="6"/>
        <v>0</v>
      </c>
      <c r="L28" s="59">
        <f t="shared" si="6"/>
        <v>221</v>
      </c>
      <c r="M28" s="59">
        <f t="shared" si="6"/>
        <v>221</v>
      </c>
      <c r="N28" s="59"/>
      <c r="O28" s="59"/>
      <c r="P28" s="106"/>
      <c r="Q28" s="59">
        <f t="shared" si="6"/>
        <v>112</v>
      </c>
      <c r="R28" s="59">
        <f t="shared" si="6"/>
        <v>78</v>
      </c>
      <c r="S28" s="59">
        <f t="shared" si="6"/>
        <v>218</v>
      </c>
      <c r="T28" s="59">
        <f t="shared" si="6"/>
        <v>143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110"/>
      <c r="AH28" s="3"/>
      <c r="AI28" s="3"/>
      <c r="AJ28" s="34"/>
      <c r="AK28" s="3"/>
      <c r="AL28" s="3"/>
      <c r="AM28" s="3"/>
      <c r="AN28" s="3"/>
      <c r="AO28" s="36"/>
      <c r="AP28" s="35"/>
      <c r="AQ28" s="3"/>
      <c r="AR28" s="3"/>
      <c r="AS28" s="34"/>
      <c r="AT28" s="3"/>
      <c r="AU28" s="3"/>
      <c r="AV28" s="3"/>
      <c r="AW28" s="3"/>
      <c r="AX28" s="36"/>
      <c r="AY28" s="35"/>
      <c r="AZ28" s="3"/>
      <c r="BA28" s="3"/>
      <c r="BB28" s="34"/>
      <c r="BC28" s="3"/>
      <c r="BD28" s="3"/>
      <c r="BE28" s="3"/>
      <c r="BF28" s="3"/>
      <c r="BG28" s="36"/>
      <c r="BH28" s="35"/>
      <c r="BI28" s="3"/>
      <c r="BJ28" s="3"/>
      <c r="BK28" s="34"/>
      <c r="BL28" s="3"/>
      <c r="BM28" s="3"/>
      <c r="BN28" s="3"/>
      <c r="BO28" s="3"/>
      <c r="BP28" s="36"/>
      <c r="BQ28" s="35"/>
      <c r="BR28" s="3"/>
      <c r="BS28" s="3"/>
      <c r="BT28" s="34"/>
      <c r="BU28" s="3"/>
      <c r="BV28" s="3"/>
      <c r="BW28" s="3"/>
      <c r="BX28" s="3"/>
      <c r="BY28" s="36"/>
      <c r="BZ28" s="35"/>
      <c r="CA28" s="3"/>
      <c r="CB28" s="3"/>
      <c r="CC28" s="34"/>
      <c r="CD28" s="3"/>
      <c r="CE28" s="3"/>
      <c r="CF28" s="3"/>
      <c r="CG28" s="3"/>
      <c r="CH28" s="36"/>
      <c r="CI28" s="35"/>
      <c r="CJ28" s="3"/>
      <c r="CK28" s="3"/>
      <c r="CL28" s="34"/>
      <c r="CM28" s="3"/>
      <c r="CN28" s="3"/>
      <c r="CO28" s="3"/>
      <c r="CP28" s="3"/>
      <c r="CQ28" s="36"/>
      <c r="CR28" s="35"/>
      <c r="CS28" s="3"/>
      <c r="CT28" s="3"/>
      <c r="CU28" s="34"/>
      <c r="CV28" s="3"/>
      <c r="CW28" s="3"/>
      <c r="CX28" s="3"/>
      <c r="CY28" s="3"/>
      <c r="CZ28" s="36"/>
      <c r="DA28" s="35"/>
      <c r="DB28" s="3"/>
      <c r="DC28" s="3"/>
      <c r="DD28" s="34"/>
      <c r="DE28" s="3"/>
      <c r="DF28" s="3"/>
      <c r="DG28" s="3"/>
      <c r="DH28" s="3"/>
      <c r="DI28" s="36"/>
      <c r="DJ28" s="35"/>
      <c r="DK28" s="3"/>
      <c r="DL28" s="3"/>
      <c r="DM28" s="34"/>
      <c r="DN28" s="3"/>
      <c r="DO28" s="3"/>
      <c r="DP28" s="3"/>
      <c r="DQ28" s="3"/>
      <c r="DR28" s="36"/>
      <c r="DS28" s="35"/>
      <c r="DT28" s="3"/>
      <c r="DU28" s="3"/>
      <c r="DV28" s="34"/>
      <c r="DW28" s="3"/>
      <c r="DX28" s="3"/>
      <c r="DY28" s="3"/>
      <c r="DZ28" s="3"/>
      <c r="EA28" s="36"/>
      <c r="EB28" s="35"/>
      <c r="EC28" s="3"/>
      <c r="ED28" s="3"/>
      <c r="EE28" s="34"/>
      <c r="EF28" s="3"/>
      <c r="EG28" s="3"/>
      <c r="EH28" s="3"/>
      <c r="EI28" s="3"/>
      <c r="EJ28" s="36"/>
      <c r="EK28" s="35"/>
      <c r="EL28" s="3"/>
      <c r="EM28" s="3"/>
      <c r="EN28" s="34"/>
      <c r="EO28" s="3"/>
      <c r="EP28" s="3"/>
      <c r="EQ28" s="3"/>
      <c r="ER28" s="3"/>
      <c r="ES28" s="36"/>
      <c r="ET28" s="35"/>
      <c r="EU28" s="3"/>
      <c r="EV28" s="3"/>
      <c r="EW28" s="34"/>
      <c r="EX28" s="3"/>
      <c r="EY28" s="3"/>
      <c r="EZ28" s="3"/>
      <c r="FA28" s="3"/>
      <c r="FB28" s="36"/>
    </row>
    <row r="29" spans="1:158" ht="11.25">
      <c r="A29" s="54" t="s">
        <v>363</v>
      </c>
      <c r="B29" s="74" t="s">
        <v>34</v>
      </c>
      <c r="C29" s="98"/>
      <c r="D29" s="98"/>
      <c r="E29" s="98">
        <v>2</v>
      </c>
      <c r="F29" s="98"/>
      <c r="G29" s="87"/>
      <c r="H29" s="55">
        <v>150</v>
      </c>
      <c r="I29" s="54"/>
      <c r="J29" s="54">
        <v>50</v>
      </c>
      <c r="K29" s="54"/>
      <c r="L29" s="55">
        <v>100</v>
      </c>
      <c r="M29" s="55">
        <v>100</v>
      </c>
      <c r="N29" s="55"/>
      <c r="O29" s="55"/>
      <c r="P29" s="108"/>
      <c r="Q29" s="56">
        <v>37</v>
      </c>
      <c r="R29" s="115">
        <v>27</v>
      </c>
      <c r="S29" s="56">
        <v>113</v>
      </c>
      <c r="T29" s="115">
        <v>73</v>
      </c>
      <c r="U29" s="56"/>
      <c r="V29" s="115"/>
      <c r="W29" s="56"/>
      <c r="X29" s="115"/>
      <c r="Y29" s="56"/>
      <c r="Z29" s="115"/>
      <c r="AA29" s="56"/>
      <c r="AB29" s="115"/>
      <c r="AC29" s="56"/>
      <c r="AD29" s="115"/>
      <c r="AE29" s="56"/>
      <c r="AF29" s="115"/>
      <c r="AG29" s="110"/>
      <c r="AH29" s="3"/>
      <c r="AI29" s="3"/>
      <c r="AJ29" s="34"/>
      <c r="AK29" s="3"/>
      <c r="AL29" s="3"/>
      <c r="AM29" s="3"/>
      <c r="AN29" s="3"/>
      <c r="AO29" s="36"/>
      <c r="AP29" s="35"/>
      <c r="AQ29" s="3"/>
      <c r="AR29" s="3"/>
      <c r="AS29" s="34"/>
      <c r="AT29" s="3"/>
      <c r="AU29" s="3"/>
      <c r="AV29" s="3"/>
      <c r="AW29" s="3"/>
      <c r="AX29" s="36"/>
      <c r="AY29" s="35"/>
      <c r="AZ29" s="3"/>
      <c r="BA29" s="3"/>
      <c r="BB29" s="34"/>
      <c r="BC29" s="3"/>
      <c r="BD29" s="3"/>
      <c r="BE29" s="3"/>
      <c r="BF29" s="3"/>
      <c r="BG29" s="36"/>
      <c r="BH29" s="35"/>
      <c r="BI29" s="3"/>
      <c r="BJ29" s="3"/>
      <c r="BK29" s="34"/>
      <c r="BL29" s="3"/>
      <c r="BM29" s="3"/>
      <c r="BN29" s="3"/>
      <c r="BO29" s="3"/>
      <c r="BP29" s="36"/>
      <c r="BQ29" s="35"/>
      <c r="BR29" s="3"/>
      <c r="BS29" s="3"/>
      <c r="BT29" s="34"/>
      <c r="BU29" s="3"/>
      <c r="BV29" s="3"/>
      <c r="BW29" s="3"/>
      <c r="BX29" s="3"/>
      <c r="BY29" s="36"/>
      <c r="BZ29" s="35"/>
      <c r="CA29" s="3"/>
      <c r="CB29" s="3"/>
      <c r="CC29" s="34"/>
      <c r="CD29" s="3"/>
      <c r="CE29" s="3"/>
      <c r="CF29" s="3"/>
      <c r="CG29" s="3"/>
      <c r="CH29" s="36"/>
      <c r="CI29" s="35"/>
      <c r="CJ29" s="3"/>
      <c r="CK29" s="3"/>
      <c r="CL29" s="34"/>
      <c r="CM29" s="3"/>
      <c r="CN29" s="3"/>
      <c r="CO29" s="3"/>
      <c r="CP29" s="3"/>
      <c r="CQ29" s="36"/>
      <c r="CR29" s="35"/>
      <c r="CS29" s="3"/>
      <c r="CT29" s="3"/>
      <c r="CU29" s="34"/>
      <c r="CV29" s="3"/>
      <c r="CW29" s="3"/>
      <c r="CX29" s="3"/>
      <c r="CY29" s="3"/>
      <c r="CZ29" s="36"/>
      <c r="DA29" s="35"/>
      <c r="DB29" s="3"/>
      <c r="DC29" s="3"/>
      <c r="DD29" s="34"/>
      <c r="DE29" s="3"/>
      <c r="DF29" s="3"/>
      <c r="DG29" s="3"/>
      <c r="DH29" s="3"/>
      <c r="DI29" s="36"/>
      <c r="DJ29" s="35"/>
      <c r="DK29" s="3"/>
      <c r="DL29" s="3"/>
      <c r="DM29" s="34"/>
      <c r="DN29" s="3"/>
      <c r="DO29" s="3"/>
      <c r="DP29" s="3"/>
      <c r="DQ29" s="3"/>
      <c r="DR29" s="36"/>
      <c r="DS29" s="35"/>
      <c r="DT29" s="3"/>
      <c r="DU29" s="3"/>
      <c r="DV29" s="34"/>
      <c r="DW29" s="3"/>
      <c r="DX29" s="3"/>
      <c r="DY29" s="3"/>
      <c r="DZ29" s="3"/>
      <c r="EA29" s="36"/>
      <c r="EB29" s="35"/>
      <c r="EC29" s="3"/>
      <c r="ED29" s="3"/>
      <c r="EE29" s="34"/>
      <c r="EF29" s="3"/>
      <c r="EG29" s="3"/>
      <c r="EH29" s="3"/>
      <c r="EI29" s="3"/>
      <c r="EJ29" s="36"/>
      <c r="EK29" s="35"/>
      <c r="EL29" s="3"/>
      <c r="EM29" s="3"/>
      <c r="EN29" s="34"/>
      <c r="EO29" s="3"/>
      <c r="EP29" s="3"/>
      <c r="EQ29" s="3"/>
      <c r="ER29" s="3"/>
      <c r="ES29" s="36"/>
      <c r="ET29" s="35"/>
      <c r="EU29" s="3"/>
      <c r="EV29" s="3"/>
      <c r="EW29" s="34"/>
      <c r="EX29" s="3"/>
      <c r="EY29" s="3"/>
      <c r="EZ29" s="3"/>
      <c r="FA29" s="3"/>
      <c r="FB29" s="36"/>
    </row>
    <row r="30" spans="1:158" ht="12" thickBot="1">
      <c r="A30" s="51" t="s">
        <v>364</v>
      </c>
      <c r="B30" s="71" t="s">
        <v>37</v>
      </c>
      <c r="C30" s="96">
        <v>2</v>
      </c>
      <c r="D30" s="96"/>
      <c r="E30" s="96"/>
      <c r="F30" s="96"/>
      <c r="G30" s="85"/>
      <c r="H30" s="52">
        <v>180</v>
      </c>
      <c r="I30" s="51"/>
      <c r="J30" s="51">
        <v>59</v>
      </c>
      <c r="K30" s="51"/>
      <c r="L30" s="52">
        <v>121</v>
      </c>
      <c r="M30" s="52">
        <v>121</v>
      </c>
      <c r="N30" s="52"/>
      <c r="O30" s="52"/>
      <c r="P30" s="105"/>
      <c r="Q30" s="53">
        <v>75</v>
      </c>
      <c r="R30" s="113">
        <v>51</v>
      </c>
      <c r="S30" s="53">
        <v>105</v>
      </c>
      <c r="T30" s="113">
        <v>70</v>
      </c>
      <c r="U30" s="53"/>
      <c r="V30" s="113"/>
      <c r="W30" s="53"/>
      <c r="X30" s="113"/>
      <c r="Y30" s="53"/>
      <c r="Z30" s="113"/>
      <c r="AA30" s="53"/>
      <c r="AB30" s="113"/>
      <c r="AC30" s="53"/>
      <c r="AD30" s="113"/>
      <c r="AE30" s="53"/>
      <c r="AF30" s="113"/>
      <c r="AG30" s="110"/>
      <c r="AH30" s="3"/>
      <c r="AI30" s="3"/>
      <c r="AJ30" s="34"/>
      <c r="AK30" s="3"/>
      <c r="AL30" s="3"/>
      <c r="AM30" s="3"/>
      <c r="AN30" s="3"/>
      <c r="AO30" s="36"/>
      <c r="AP30" s="35"/>
      <c r="AQ30" s="3"/>
      <c r="AR30" s="3"/>
      <c r="AS30" s="34"/>
      <c r="AT30" s="3"/>
      <c r="AU30" s="3"/>
      <c r="AV30" s="3"/>
      <c r="AW30" s="3"/>
      <c r="AX30" s="36"/>
      <c r="AY30" s="35"/>
      <c r="AZ30" s="3"/>
      <c r="BA30" s="3"/>
      <c r="BB30" s="34"/>
      <c r="BC30" s="3"/>
      <c r="BD30" s="3"/>
      <c r="BE30" s="3"/>
      <c r="BF30" s="3"/>
      <c r="BG30" s="36"/>
      <c r="BH30" s="35"/>
      <c r="BI30" s="3"/>
      <c r="BJ30" s="3"/>
      <c r="BK30" s="34"/>
      <c r="BL30" s="3"/>
      <c r="BM30" s="3"/>
      <c r="BN30" s="3"/>
      <c r="BO30" s="3"/>
      <c r="BP30" s="36"/>
      <c r="BQ30" s="35"/>
      <c r="BR30" s="3"/>
      <c r="BS30" s="3"/>
      <c r="BT30" s="34"/>
      <c r="BU30" s="3"/>
      <c r="BV30" s="3"/>
      <c r="BW30" s="3"/>
      <c r="BX30" s="3"/>
      <c r="BY30" s="36"/>
      <c r="BZ30" s="35"/>
      <c r="CA30" s="3"/>
      <c r="CB30" s="3"/>
      <c r="CC30" s="34"/>
      <c r="CD30" s="3"/>
      <c r="CE30" s="3"/>
      <c r="CF30" s="3"/>
      <c r="CG30" s="3"/>
      <c r="CH30" s="36"/>
      <c r="CI30" s="35"/>
      <c r="CJ30" s="3"/>
      <c r="CK30" s="3"/>
      <c r="CL30" s="34"/>
      <c r="CM30" s="3"/>
      <c r="CN30" s="3"/>
      <c r="CO30" s="3"/>
      <c r="CP30" s="3"/>
      <c r="CQ30" s="36"/>
      <c r="CR30" s="35"/>
      <c r="CS30" s="3"/>
      <c r="CT30" s="3"/>
      <c r="CU30" s="34"/>
      <c r="CV30" s="3"/>
      <c r="CW30" s="3"/>
      <c r="CX30" s="3"/>
      <c r="CY30" s="3"/>
      <c r="CZ30" s="36"/>
      <c r="DA30" s="35"/>
      <c r="DB30" s="3"/>
      <c r="DC30" s="3"/>
      <c r="DD30" s="34"/>
      <c r="DE30" s="3"/>
      <c r="DF30" s="3"/>
      <c r="DG30" s="3"/>
      <c r="DH30" s="3"/>
      <c r="DI30" s="36"/>
      <c r="DJ30" s="35"/>
      <c r="DK30" s="3"/>
      <c r="DL30" s="3"/>
      <c r="DM30" s="34"/>
      <c r="DN30" s="3"/>
      <c r="DO30" s="3"/>
      <c r="DP30" s="3"/>
      <c r="DQ30" s="3"/>
      <c r="DR30" s="36"/>
      <c r="DS30" s="35"/>
      <c r="DT30" s="3"/>
      <c r="DU30" s="3"/>
      <c r="DV30" s="34"/>
      <c r="DW30" s="3"/>
      <c r="DX30" s="3"/>
      <c r="DY30" s="3"/>
      <c r="DZ30" s="3"/>
      <c r="EA30" s="36"/>
      <c r="EB30" s="35"/>
      <c r="EC30" s="3"/>
      <c r="ED30" s="3"/>
      <c r="EE30" s="34"/>
      <c r="EF30" s="3"/>
      <c r="EG30" s="3"/>
      <c r="EH30" s="3"/>
      <c r="EI30" s="3"/>
      <c r="EJ30" s="36"/>
      <c r="EK30" s="35"/>
      <c r="EL30" s="3"/>
      <c r="EM30" s="3"/>
      <c r="EN30" s="34"/>
      <c r="EO30" s="3"/>
      <c r="EP30" s="3"/>
      <c r="EQ30" s="3"/>
      <c r="ER30" s="3"/>
      <c r="ES30" s="36"/>
      <c r="ET30" s="35"/>
      <c r="EU30" s="3"/>
      <c r="EV30" s="3"/>
      <c r="EW30" s="34"/>
      <c r="EX30" s="3"/>
      <c r="EY30" s="3"/>
      <c r="EZ30" s="3"/>
      <c r="FA30" s="3"/>
      <c r="FB30" s="36"/>
    </row>
    <row r="31" spans="1:158" ht="24.75" customHeight="1" thickBot="1">
      <c r="A31" s="57" t="s">
        <v>330</v>
      </c>
      <c r="B31" s="75" t="s">
        <v>331</v>
      </c>
      <c r="C31" s="58">
        <f>COUNT(C32)</f>
        <v>0</v>
      </c>
      <c r="D31" s="58">
        <f>COUNT(D32)</f>
        <v>1</v>
      </c>
      <c r="E31" s="58">
        <f>COUNT(E32)</f>
        <v>0</v>
      </c>
      <c r="F31" s="58"/>
      <c r="G31" s="83"/>
      <c r="H31" s="59">
        <f>SUM(H32)</f>
        <v>58</v>
      </c>
      <c r="I31" s="59">
        <f aca="true" t="shared" si="7" ref="I31:T31">SUM(I32)</f>
        <v>0</v>
      </c>
      <c r="J31" s="59">
        <f t="shared" si="7"/>
        <v>19</v>
      </c>
      <c r="K31" s="59">
        <f t="shared" si="7"/>
        <v>0</v>
      </c>
      <c r="L31" s="59">
        <f t="shared" si="7"/>
        <v>39</v>
      </c>
      <c r="M31" s="59">
        <f t="shared" si="7"/>
        <v>39</v>
      </c>
      <c r="N31" s="59"/>
      <c r="O31" s="59"/>
      <c r="P31" s="106"/>
      <c r="Q31" s="59">
        <f t="shared" si="7"/>
        <v>58</v>
      </c>
      <c r="R31" s="59">
        <f t="shared" si="7"/>
        <v>39</v>
      </c>
      <c r="S31" s="59">
        <f t="shared" si="7"/>
        <v>0</v>
      </c>
      <c r="T31" s="59">
        <f t="shared" si="7"/>
        <v>0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110"/>
      <c r="AH31" s="3"/>
      <c r="AI31" s="3"/>
      <c r="AJ31" s="34"/>
      <c r="AK31" s="3"/>
      <c r="AL31" s="3"/>
      <c r="AM31" s="3"/>
      <c r="AN31" s="3"/>
      <c r="AO31" s="36"/>
      <c r="AP31" s="35"/>
      <c r="AQ31" s="3"/>
      <c r="AR31" s="3"/>
      <c r="AS31" s="34"/>
      <c r="AT31" s="3"/>
      <c r="AU31" s="3"/>
      <c r="AV31" s="3"/>
      <c r="AW31" s="3"/>
      <c r="AX31" s="36"/>
      <c r="AY31" s="35"/>
      <c r="AZ31" s="3"/>
      <c r="BA31" s="3"/>
      <c r="BB31" s="34"/>
      <c r="BC31" s="3"/>
      <c r="BD31" s="3"/>
      <c r="BE31" s="3"/>
      <c r="BF31" s="3"/>
      <c r="BG31" s="36"/>
      <c r="BH31" s="35"/>
      <c r="BI31" s="3"/>
      <c r="BJ31" s="3"/>
      <c r="BK31" s="34"/>
      <c r="BL31" s="3"/>
      <c r="BM31" s="3"/>
      <c r="BN31" s="3"/>
      <c r="BO31" s="3"/>
      <c r="BP31" s="36"/>
      <c r="BQ31" s="35"/>
      <c r="BR31" s="3"/>
      <c r="BS31" s="3"/>
      <c r="BT31" s="34"/>
      <c r="BU31" s="3"/>
      <c r="BV31" s="3"/>
      <c r="BW31" s="3"/>
      <c r="BX31" s="3"/>
      <c r="BY31" s="36"/>
      <c r="BZ31" s="35"/>
      <c r="CA31" s="3"/>
      <c r="CB31" s="3"/>
      <c r="CC31" s="34"/>
      <c r="CD31" s="3"/>
      <c r="CE31" s="3"/>
      <c r="CF31" s="3"/>
      <c r="CG31" s="3"/>
      <c r="CH31" s="36"/>
      <c r="CI31" s="35"/>
      <c r="CJ31" s="3"/>
      <c r="CK31" s="3"/>
      <c r="CL31" s="34"/>
      <c r="CM31" s="3"/>
      <c r="CN31" s="3"/>
      <c r="CO31" s="3"/>
      <c r="CP31" s="3"/>
      <c r="CQ31" s="36"/>
      <c r="CR31" s="35"/>
      <c r="CS31" s="3"/>
      <c r="CT31" s="3"/>
      <c r="CU31" s="34"/>
      <c r="CV31" s="3"/>
      <c r="CW31" s="3"/>
      <c r="CX31" s="3"/>
      <c r="CY31" s="3"/>
      <c r="CZ31" s="36"/>
      <c r="DA31" s="35"/>
      <c r="DB31" s="3"/>
      <c r="DC31" s="3"/>
      <c r="DD31" s="34"/>
      <c r="DE31" s="3"/>
      <c r="DF31" s="3"/>
      <c r="DG31" s="3"/>
      <c r="DH31" s="3"/>
      <c r="DI31" s="36"/>
      <c r="DJ31" s="35"/>
      <c r="DK31" s="3"/>
      <c r="DL31" s="3"/>
      <c r="DM31" s="34"/>
      <c r="DN31" s="3"/>
      <c r="DO31" s="3"/>
      <c r="DP31" s="3"/>
      <c r="DQ31" s="3"/>
      <c r="DR31" s="36"/>
      <c r="DS31" s="35"/>
      <c r="DT31" s="3"/>
      <c r="DU31" s="3"/>
      <c r="DV31" s="34"/>
      <c r="DW31" s="3"/>
      <c r="DX31" s="3"/>
      <c r="DY31" s="3"/>
      <c r="DZ31" s="3"/>
      <c r="EA31" s="36"/>
      <c r="EB31" s="35"/>
      <c r="EC31" s="3"/>
      <c r="ED31" s="3"/>
      <c r="EE31" s="34"/>
      <c r="EF31" s="3"/>
      <c r="EG31" s="3"/>
      <c r="EH31" s="3"/>
      <c r="EI31" s="3"/>
      <c r="EJ31" s="36"/>
      <c r="EK31" s="35"/>
      <c r="EL31" s="3"/>
      <c r="EM31" s="3"/>
      <c r="EN31" s="34"/>
      <c r="EO31" s="3"/>
      <c r="EP31" s="3"/>
      <c r="EQ31" s="3"/>
      <c r="ER31" s="3"/>
      <c r="ES31" s="36"/>
      <c r="ET31" s="35"/>
      <c r="EU31" s="3"/>
      <c r="EV31" s="3"/>
      <c r="EW31" s="34"/>
      <c r="EX31" s="3"/>
      <c r="EY31" s="3"/>
      <c r="EZ31" s="3"/>
      <c r="FA31" s="3"/>
      <c r="FB31" s="36"/>
    </row>
    <row r="32" spans="1:158" ht="22.5">
      <c r="A32" s="54" t="s">
        <v>332</v>
      </c>
      <c r="B32" s="74" t="s">
        <v>324</v>
      </c>
      <c r="C32" s="98"/>
      <c r="D32" s="98">
        <v>1</v>
      </c>
      <c r="E32" s="98"/>
      <c r="F32" s="98"/>
      <c r="G32" s="87"/>
      <c r="H32" s="55">
        <v>58</v>
      </c>
      <c r="I32" s="54"/>
      <c r="J32" s="54">
        <v>19</v>
      </c>
      <c r="K32" s="54"/>
      <c r="L32" s="55">
        <v>39</v>
      </c>
      <c r="M32" s="55">
        <v>39</v>
      </c>
      <c r="N32" s="55"/>
      <c r="O32" s="55"/>
      <c r="P32" s="108"/>
      <c r="Q32" s="56">
        <v>58</v>
      </c>
      <c r="R32" s="115">
        <v>39</v>
      </c>
      <c r="S32" s="56"/>
      <c r="T32" s="115"/>
      <c r="U32" s="56"/>
      <c r="V32" s="115"/>
      <c r="W32" s="56"/>
      <c r="X32" s="115"/>
      <c r="Y32" s="56"/>
      <c r="Z32" s="115"/>
      <c r="AA32" s="56"/>
      <c r="AB32" s="115"/>
      <c r="AC32" s="56"/>
      <c r="AD32" s="115"/>
      <c r="AE32" s="56"/>
      <c r="AF32" s="115"/>
      <c r="AG32" s="110"/>
      <c r="AH32" s="3"/>
      <c r="AI32" s="3"/>
      <c r="AJ32" s="34"/>
      <c r="AK32" s="3"/>
      <c r="AL32" s="3"/>
      <c r="AM32" s="3"/>
      <c r="AN32" s="3"/>
      <c r="AO32" s="36"/>
      <c r="AP32" s="35"/>
      <c r="AQ32" s="3"/>
      <c r="AR32" s="3"/>
      <c r="AS32" s="34"/>
      <c r="AT32" s="3"/>
      <c r="AU32" s="3"/>
      <c r="AV32" s="3"/>
      <c r="AW32" s="3"/>
      <c r="AX32" s="36"/>
      <c r="AY32" s="35"/>
      <c r="AZ32" s="3"/>
      <c r="BA32" s="3"/>
      <c r="BB32" s="34"/>
      <c r="BC32" s="3"/>
      <c r="BD32" s="3"/>
      <c r="BE32" s="3"/>
      <c r="BF32" s="3"/>
      <c r="BG32" s="36"/>
      <c r="BH32" s="35"/>
      <c r="BI32" s="3"/>
      <c r="BJ32" s="3"/>
      <c r="BK32" s="34"/>
      <c r="BL32" s="3"/>
      <c r="BM32" s="3"/>
      <c r="BN32" s="3"/>
      <c r="BO32" s="3"/>
      <c r="BP32" s="36"/>
      <c r="BQ32" s="35"/>
      <c r="BR32" s="3"/>
      <c r="BS32" s="3"/>
      <c r="BT32" s="34"/>
      <c r="BU32" s="3"/>
      <c r="BV32" s="3"/>
      <c r="BW32" s="3"/>
      <c r="BX32" s="3"/>
      <c r="BY32" s="36"/>
      <c r="BZ32" s="35"/>
      <c r="CA32" s="3"/>
      <c r="CB32" s="3"/>
      <c r="CC32" s="34"/>
      <c r="CD32" s="3"/>
      <c r="CE32" s="3"/>
      <c r="CF32" s="3"/>
      <c r="CG32" s="3"/>
      <c r="CH32" s="36"/>
      <c r="CI32" s="35"/>
      <c r="CJ32" s="3"/>
      <c r="CK32" s="3"/>
      <c r="CL32" s="34"/>
      <c r="CM32" s="3"/>
      <c r="CN32" s="3"/>
      <c r="CO32" s="3"/>
      <c r="CP32" s="3"/>
      <c r="CQ32" s="36"/>
      <c r="CR32" s="35"/>
      <c r="CS32" s="3"/>
      <c r="CT32" s="3"/>
      <c r="CU32" s="34"/>
      <c r="CV32" s="3"/>
      <c r="CW32" s="3"/>
      <c r="CX32" s="3"/>
      <c r="CY32" s="3"/>
      <c r="CZ32" s="36"/>
      <c r="DA32" s="35"/>
      <c r="DB32" s="3"/>
      <c r="DC32" s="3"/>
      <c r="DD32" s="34"/>
      <c r="DE32" s="3"/>
      <c r="DF32" s="3"/>
      <c r="DG32" s="3"/>
      <c r="DH32" s="3"/>
      <c r="DI32" s="36"/>
      <c r="DJ32" s="35"/>
      <c r="DK32" s="3"/>
      <c r="DL32" s="3"/>
      <c r="DM32" s="34"/>
      <c r="DN32" s="3"/>
      <c r="DO32" s="3"/>
      <c r="DP32" s="3"/>
      <c r="DQ32" s="3"/>
      <c r="DR32" s="36"/>
      <c r="DS32" s="35"/>
      <c r="DT32" s="3"/>
      <c r="DU32" s="3"/>
      <c r="DV32" s="34"/>
      <c r="DW32" s="3"/>
      <c r="DX32" s="3"/>
      <c r="DY32" s="3"/>
      <c r="DZ32" s="3"/>
      <c r="EA32" s="36"/>
      <c r="EB32" s="35"/>
      <c r="EC32" s="3"/>
      <c r="ED32" s="3"/>
      <c r="EE32" s="34"/>
      <c r="EF32" s="3"/>
      <c r="EG32" s="3"/>
      <c r="EH32" s="3"/>
      <c r="EI32" s="3"/>
      <c r="EJ32" s="36"/>
      <c r="EK32" s="35"/>
      <c r="EL32" s="3"/>
      <c r="EM32" s="3"/>
      <c r="EN32" s="34"/>
      <c r="EO32" s="3"/>
      <c r="EP32" s="3"/>
      <c r="EQ32" s="3"/>
      <c r="ER32" s="3"/>
      <c r="ES32" s="36"/>
      <c r="ET32" s="35"/>
      <c r="EU32" s="3"/>
      <c r="EV32" s="3"/>
      <c r="EW32" s="34"/>
      <c r="EX32" s="3"/>
      <c r="EY32" s="3"/>
      <c r="EZ32" s="3"/>
      <c r="FA32" s="3"/>
      <c r="FB32" s="36"/>
    </row>
    <row r="33" spans="1:158" ht="12" thickBot="1">
      <c r="A33" s="37"/>
      <c r="B33" s="73" t="s">
        <v>325</v>
      </c>
      <c r="C33" s="99"/>
      <c r="D33" s="99"/>
      <c r="E33" s="99"/>
      <c r="F33" s="99"/>
      <c r="G33" s="86"/>
      <c r="H33" s="38"/>
      <c r="I33" s="37"/>
      <c r="J33" s="37"/>
      <c r="K33" s="37"/>
      <c r="L33" s="38"/>
      <c r="M33" s="38"/>
      <c r="N33" s="38"/>
      <c r="O33" s="38"/>
      <c r="P33" s="107"/>
      <c r="Q33" s="39"/>
      <c r="R33" s="114"/>
      <c r="S33" s="39"/>
      <c r="T33" s="114"/>
      <c r="U33" s="39"/>
      <c r="V33" s="114"/>
      <c r="W33" s="39"/>
      <c r="X33" s="114"/>
      <c r="Y33" s="39"/>
      <c r="Z33" s="114"/>
      <c r="AA33" s="39"/>
      <c r="AB33" s="114"/>
      <c r="AC33" s="39"/>
      <c r="AD33" s="114"/>
      <c r="AE33" s="39"/>
      <c r="AF33" s="114"/>
      <c r="AG33" s="111"/>
      <c r="AH33" s="37"/>
      <c r="AI33" s="37"/>
      <c r="AJ33" s="38"/>
      <c r="AK33" s="37"/>
      <c r="AL33" s="37"/>
      <c r="AM33" s="37"/>
      <c r="AN33" s="37"/>
      <c r="AO33" s="40"/>
      <c r="AP33" s="39"/>
      <c r="AQ33" s="37"/>
      <c r="AR33" s="37"/>
      <c r="AS33" s="38"/>
      <c r="AT33" s="37"/>
      <c r="AU33" s="37"/>
      <c r="AV33" s="37"/>
      <c r="AW33" s="37"/>
      <c r="AX33" s="40"/>
      <c r="AY33" s="39"/>
      <c r="AZ33" s="37"/>
      <c r="BA33" s="37"/>
      <c r="BB33" s="38"/>
      <c r="BC33" s="37"/>
      <c r="BD33" s="37"/>
      <c r="BE33" s="37"/>
      <c r="BF33" s="37"/>
      <c r="BG33" s="40"/>
      <c r="BH33" s="39"/>
      <c r="BI33" s="37"/>
      <c r="BJ33" s="37"/>
      <c r="BK33" s="38"/>
      <c r="BL33" s="37"/>
      <c r="BM33" s="37"/>
      <c r="BN33" s="37"/>
      <c r="BO33" s="37"/>
      <c r="BP33" s="40"/>
      <c r="BQ33" s="39"/>
      <c r="BR33" s="37"/>
      <c r="BS33" s="37"/>
      <c r="BT33" s="38"/>
      <c r="BU33" s="37"/>
      <c r="BV33" s="37"/>
      <c r="BW33" s="37"/>
      <c r="BX33" s="37"/>
      <c r="BY33" s="40"/>
      <c r="BZ33" s="39"/>
      <c r="CA33" s="37"/>
      <c r="CB33" s="37"/>
      <c r="CC33" s="38"/>
      <c r="CD33" s="37"/>
      <c r="CE33" s="37"/>
      <c r="CF33" s="37"/>
      <c r="CG33" s="37"/>
      <c r="CH33" s="40"/>
      <c r="CI33" s="39"/>
      <c r="CJ33" s="37"/>
      <c r="CK33" s="37"/>
      <c r="CL33" s="38"/>
      <c r="CM33" s="37"/>
      <c r="CN33" s="37"/>
      <c r="CO33" s="37"/>
      <c r="CP33" s="37"/>
      <c r="CQ33" s="40"/>
      <c r="CR33" s="39"/>
      <c r="CS33" s="37"/>
      <c r="CT33" s="37"/>
      <c r="CU33" s="38"/>
      <c r="CV33" s="37"/>
      <c r="CW33" s="37"/>
      <c r="CX33" s="37"/>
      <c r="CY33" s="37"/>
      <c r="CZ33" s="40"/>
      <c r="DA33" s="39"/>
      <c r="DB33" s="37"/>
      <c r="DC33" s="37"/>
      <c r="DD33" s="38"/>
      <c r="DE33" s="37"/>
      <c r="DF33" s="37"/>
      <c r="DG33" s="37"/>
      <c r="DH33" s="37"/>
      <c r="DI33" s="40"/>
      <c r="DJ33" s="39"/>
      <c r="DK33" s="37"/>
      <c r="DL33" s="37"/>
      <c r="DM33" s="38"/>
      <c r="DN33" s="37"/>
      <c r="DO33" s="37"/>
      <c r="DP33" s="37"/>
      <c r="DQ33" s="37"/>
      <c r="DR33" s="40"/>
      <c r="DS33" s="39"/>
      <c r="DT33" s="37"/>
      <c r="DU33" s="37"/>
      <c r="DV33" s="38"/>
      <c r="DW33" s="37"/>
      <c r="DX33" s="37"/>
      <c r="DY33" s="37"/>
      <c r="DZ33" s="37"/>
      <c r="EA33" s="40"/>
      <c r="EB33" s="39"/>
      <c r="EC33" s="37"/>
      <c r="ED33" s="37"/>
      <c r="EE33" s="38"/>
      <c r="EF33" s="37"/>
      <c r="EG33" s="37"/>
      <c r="EH33" s="37"/>
      <c r="EI33" s="37"/>
      <c r="EJ33" s="40"/>
      <c r="EK33" s="39"/>
      <c r="EL33" s="37"/>
      <c r="EM33" s="37"/>
      <c r="EN33" s="38"/>
      <c r="EO33" s="37"/>
      <c r="EP33" s="37"/>
      <c r="EQ33" s="37"/>
      <c r="ER33" s="37"/>
      <c r="ES33" s="40"/>
      <c r="ET33" s="39"/>
      <c r="EU33" s="37"/>
      <c r="EV33" s="37"/>
      <c r="EW33" s="38"/>
      <c r="EX33" s="37"/>
      <c r="EY33" s="37"/>
      <c r="EZ33" s="37"/>
      <c r="FA33" s="37"/>
      <c r="FB33" s="40"/>
    </row>
    <row r="34" spans="1:158" ht="32.25" customHeight="1" thickBot="1">
      <c r="A34" s="3"/>
      <c r="B34" s="76" t="s">
        <v>39</v>
      </c>
      <c r="C34" s="151" t="s">
        <v>333</v>
      </c>
      <c r="D34" s="152"/>
      <c r="E34" s="152"/>
      <c r="F34" s="153"/>
      <c r="G34" s="88"/>
      <c r="H34" s="27">
        <v>30</v>
      </c>
      <c r="I34" s="7"/>
      <c r="J34" s="7">
        <v>30</v>
      </c>
      <c r="K34" s="3"/>
      <c r="L34" s="34"/>
      <c r="M34" s="34"/>
      <c r="N34" s="34"/>
      <c r="O34" s="34"/>
      <c r="P34" s="104"/>
      <c r="Q34" s="35"/>
      <c r="R34" s="92"/>
      <c r="S34" s="35"/>
      <c r="T34" s="92"/>
      <c r="U34" s="35"/>
      <c r="V34" s="92"/>
      <c r="W34" s="35"/>
      <c r="X34" s="92"/>
      <c r="Y34" s="35"/>
      <c r="Z34" s="92"/>
      <c r="AA34" s="35"/>
      <c r="AB34" s="92"/>
      <c r="AC34" s="35"/>
      <c r="AD34" s="92"/>
      <c r="AE34" s="35"/>
      <c r="AF34" s="92"/>
      <c r="AG34" s="110"/>
      <c r="AH34" s="3"/>
      <c r="AI34" s="3"/>
      <c r="AJ34" s="34"/>
      <c r="AK34" s="3"/>
      <c r="AL34" s="3"/>
      <c r="AM34" s="3"/>
      <c r="AN34" s="3"/>
      <c r="AO34" s="36"/>
      <c r="AP34" s="35"/>
      <c r="AQ34" s="3"/>
      <c r="AR34" s="3"/>
      <c r="AS34" s="34"/>
      <c r="AT34" s="3"/>
      <c r="AU34" s="3"/>
      <c r="AV34" s="3"/>
      <c r="AW34" s="3"/>
      <c r="AX34" s="36"/>
      <c r="AY34" s="35"/>
      <c r="AZ34" s="3"/>
      <c r="BA34" s="3"/>
      <c r="BB34" s="34"/>
      <c r="BC34" s="3"/>
      <c r="BD34" s="3"/>
      <c r="BE34" s="3"/>
      <c r="BF34" s="3"/>
      <c r="BG34" s="36"/>
      <c r="BH34" s="35"/>
      <c r="BI34" s="3"/>
      <c r="BJ34" s="3"/>
      <c r="BK34" s="34"/>
      <c r="BL34" s="3"/>
      <c r="BM34" s="3"/>
      <c r="BN34" s="3"/>
      <c r="BO34" s="3"/>
      <c r="BP34" s="36"/>
      <c r="BQ34" s="35"/>
      <c r="BR34" s="3"/>
      <c r="BS34" s="3"/>
      <c r="BT34" s="34"/>
      <c r="BU34" s="3"/>
      <c r="BV34" s="3"/>
      <c r="BW34" s="3"/>
      <c r="BX34" s="3"/>
      <c r="BY34" s="36"/>
      <c r="BZ34" s="35"/>
      <c r="CA34" s="3"/>
      <c r="CB34" s="3"/>
      <c r="CC34" s="34"/>
      <c r="CD34" s="3"/>
      <c r="CE34" s="3"/>
      <c r="CF34" s="3"/>
      <c r="CG34" s="3"/>
      <c r="CH34" s="36"/>
      <c r="CI34" s="35"/>
      <c r="CJ34" s="3"/>
      <c r="CK34" s="3"/>
      <c r="CL34" s="34"/>
      <c r="CM34" s="3"/>
      <c r="CN34" s="3"/>
      <c r="CO34" s="3"/>
      <c r="CP34" s="3"/>
      <c r="CQ34" s="36"/>
      <c r="CR34" s="35"/>
      <c r="CS34" s="3"/>
      <c r="CT34" s="3"/>
      <c r="CU34" s="34"/>
      <c r="CV34" s="3"/>
      <c r="CW34" s="3"/>
      <c r="CX34" s="3"/>
      <c r="CY34" s="3"/>
      <c r="CZ34" s="36"/>
      <c r="DA34" s="35"/>
      <c r="DB34" s="3"/>
      <c r="DC34" s="3"/>
      <c r="DD34" s="34"/>
      <c r="DE34" s="3"/>
      <c r="DF34" s="3"/>
      <c r="DG34" s="3"/>
      <c r="DH34" s="3"/>
      <c r="DI34" s="36"/>
      <c r="DJ34" s="35"/>
      <c r="DK34" s="3"/>
      <c r="DL34" s="3"/>
      <c r="DM34" s="34"/>
      <c r="DN34" s="3"/>
      <c r="DO34" s="3"/>
      <c r="DP34" s="3"/>
      <c r="DQ34" s="3"/>
      <c r="DR34" s="36"/>
      <c r="DS34" s="35"/>
      <c r="DT34" s="3"/>
      <c r="DU34" s="3"/>
      <c r="DV34" s="34"/>
      <c r="DW34" s="3"/>
      <c r="DX34" s="3"/>
      <c r="DY34" s="3"/>
      <c r="DZ34" s="3"/>
      <c r="EA34" s="36"/>
      <c r="EB34" s="35"/>
      <c r="EC34" s="3"/>
      <c r="ED34" s="3"/>
      <c r="EE34" s="34"/>
      <c r="EF34" s="3"/>
      <c r="EG34" s="3"/>
      <c r="EH34" s="3"/>
      <c r="EI34" s="3"/>
      <c r="EJ34" s="36"/>
      <c r="EK34" s="35"/>
      <c r="EL34" s="3"/>
      <c r="EM34" s="3"/>
      <c r="EN34" s="34"/>
      <c r="EO34" s="3"/>
      <c r="EP34" s="3"/>
      <c r="EQ34" s="3"/>
      <c r="ER34" s="3"/>
      <c r="ES34" s="36"/>
      <c r="ET34" s="35"/>
      <c r="EU34" s="3"/>
      <c r="EV34" s="3"/>
      <c r="EW34" s="34"/>
      <c r="EX34" s="3"/>
      <c r="EY34" s="3"/>
      <c r="EZ34" s="3"/>
      <c r="FA34" s="3"/>
      <c r="FB34" s="36"/>
    </row>
    <row r="35" spans="1:158" s="24" customFormat="1" ht="21.75" thickBot="1">
      <c r="A35" s="23"/>
      <c r="B35" s="69" t="s">
        <v>334</v>
      </c>
      <c r="C35" s="57">
        <f>C36+C43+C47</f>
        <v>18</v>
      </c>
      <c r="D35" s="57">
        <f>D36+D43+D47</f>
        <v>13</v>
      </c>
      <c r="E35" s="57">
        <f>E36+E43+E47</f>
        <v>19</v>
      </c>
      <c r="F35" s="57">
        <f>F36+F43+F47</f>
        <v>3</v>
      </c>
      <c r="G35" s="82">
        <f aca="true" t="shared" si="8" ref="G35:AF35">G36+G43+G47</f>
        <v>0</v>
      </c>
      <c r="H35" s="22">
        <f t="shared" si="8"/>
        <v>3997</v>
      </c>
      <c r="I35" s="22">
        <f t="shared" si="8"/>
        <v>0</v>
      </c>
      <c r="J35" s="22">
        <f t="shared" si="8"/>
        <v>1297</v>
      </c>
      <c r="K35" s="22">
        <f t="shared" si="8"/>
        <v>0</v>
      </c>
      <c r="L35" s="22">
        <f t="shared" si="8"/>
        <v>2700</v>
      </c>
      <c r="M35" s="22">
        <f t="shared" si="8"/>
        <v>1313</v>
      </c>
      <c r="N35" s="22">
        <f t="shared" si="8"/>
        <v>1150</v>
      </c>
      <c r="O35" s="22">
        <f t="shared" si="8"/>
        <v>192</v>
      </c>
      <c r="P35" s="72">
        <f t="shared" si="8"/>
        <v>45</v>
      </c>
      <c r="Q35" s="22">
        <f t="shared" si="8"/>
        <v>0</v>
      </c>
      <c r="R35" s="57">
        <f t="shared" si="8"/>
        <v>0</v>
      </c>
      <c r="S35" s="22">
        <f t="shared" si="8"/>
        <v>0</v>
      </c>
      <c r="T35" s="57">
        <f t="shared" si="8"/>
        <v>0</v>
      </c>
      <c r="U35" s="22">
        <f t="shared" si="8"/>
        <v>640</v>
      </c>
      <c r="V35" s="57">
        <f t="shared" si="8"/>
        <v>432</v>
      </c>
      <c r="W35" s="22">
        <f t="shared" si="8"/>
        <v>376</v>
      </c>
      <c r="X35" s="57">
        <f t="shared" si="8"/>
        <v>252</v>
      </c>
      <c r="Y35" s="22">
        <f t="shared" si="8"/>
        <v>741</v>
      </c>
      <c r="Z35" s="57">
        <f t="shared" si="8"/>
        <v>504</v>
      </c>
      <c r="AA35" s="22">
        <f t="shared" si="8"/>
        <v>1013</v>
      </c>
      <c r="AB35" s="57">
        <f t="shared" si="8"/>
        <v>684</v>
      </c>
      <c r="AC35" s="22">
        <f t="shared" si="8"/>
        <v>789</v>
      </c>
      <c r="AD35" s="57">
        <f t="shared" si="8"/>
        <v>528</v>
      </c>
      <c r="AE35" s="22">
        <f t="shared" si="8"/>
        <v>438</v>
      </c>
      <c r="AF35" s="57">
        <f t="shared" si="8"/>
        <v>300</v>
      </c>
      <c r="AG35" s="82"/>
      <c r="AH35" s="23"/>
      <c r="AI35" s="23"/>
      <c r="AJ35" s="23"/>
      <c r="AK35" s="23"/>
      <c r="AL35" s="23"/>
      <c r="AM35" s="23"/>
      <c r="AN35" s="23"/>
      <c r="AO35" s="26"/>
      <c r="AP35" s="22"/>
      <c r="AQ35" s="23"/>
      <c r="AR35" s="23"/>
      <c r="AS35" s="23"/>
      <c r="AT35" s="23"/>
      <c r="AU35" s="23"/>
      <c r="AV35" s="23"/>
      <c r="AW35" s="23"/>
      <c r="AX35" s="26"/>
      <c r="AY35" s="22"/>
      <c r="AZ35" s="23"/>
      <c r="BA35" s="23"/>
      <c r="BB35" s="23"/>
      <c r="BC35" s="23"/>
      <c r="BD35" s="23"/>
      <c r="BE35" s="23"/>
      <c r="BF35" s="23"/>
      <c r="BG35" s="26"/>
      <c r="BH35" s="22"/>
      <c r="BI35" s="23"/>
      <c r="BJ35" s="23"/>
      <c r="BK35" s="23"/>
      <c r="BL35" s="23"/>
      <c r="BM35" s="23"/>
      <c r="BN35" s="23"/>
      <c r="BO35" s="23"/>
      <c r="BP35" s="26"/>
      <c r="BQ35" s="22"/>
      <c r="BR35" s="23"/>
      <c r="BS35" s="23"/>
      <c r="BT35" s="23"/>
      <c r="BU35" s="23"/>
      <c r="BV35" s="23"/>
      <c r="BW35" s="23"/>
      <c r="BX35" s="23"/>
      <c r="BY35" s="26"/>
      <c r="BZ35" s="22"/>
      <c r="CA35" s="23"/>
      <c r="CB35" s="23"/>
      <c r="CC35" s="23"/>
      <c r="CD35" s="23"/>
      <c r="CE35" s="23"/>
      <c r="CF35" s="23"/>
      <c r="CG35" s="23"/>
      <c r="CH35" s="26"/>
      <c r="CI35" s="22"/>
      <c r="CJ35" s="23"/>
      <c r="CK35" s="23"/>
      <c r="CL35" s="23"/>
      <c r="CM35" s="23"/>
      <c r="CN35" s="23"/>
      <c r="CO35" s="23"/>
      <c r="CP35" s="23"/>
      <c r="CQ35" s="26"/>
      <c r="CR35" s="22"/>
      <c r="CS35" s="23"/>
      <c r="CT35" s="23"/>
      <c r="CU35" s="23"/>
      <c r="CV35" s="23"/>
      <c r="CW35" s="23"/>
      <c r="CX35" s="23"/>
      <c r="CY35" s="23"/>
      <c r="CZ35" s="26"/>
      <c r="DA35" s="22"/>
      <c r="DB35" s="23"/>
      <c r="DC35" s="23"/>
      <c r="DD35" s="23"/>
      <c r="DE35" s="23"/>
      <c r="DF35" s="23"/>
      <c r="DG35" s="23"/>
      <c r="DH35" s="23"/>
      <c r="DI35" s="26"/>
      <c r="DJ35" s="22"/>
      <c r="DK35" s="23"/>
      <c r="DL35" s="23"/>
      <c r="DM35" s="23"/>
      <c r="DN35" s="23"/>
      <c r="DO35" s="23"/>
      <c r="DP35" s="23"/>
      <c r="DQ35" s="23"/>
      <c r="DR35" s="26"/>
      <c r="DS35" s="22"/>
      <c r="DT35" s="23"/>
      <c r="DU35" s="23"/>
      <c r="DV35" s="23"/>
      <c r="DW35" s="23"/>
      <c r="DX35" s="23"/>
      <c r="DY35" s="23"/>
      <c r="DZ35" s="23"/>
      <c r="EA35" s="26"/>
      <c r="EB35" s="22"/>
      <c r="EC35" s="23"/>
      <c r="ED35" s="23"/>
      <c r="EE35" s="23"/>
      <c r="EF35" s="23"/>
      <c r="EG35" s="23"/>
      <c r="EH35" s="23"/>
      <c r="EI35" s="23"/>
      <c r="EJ35" s="26"/>
      <c r="EK35" s="22"/>
      <c r="EL35" s="23"/>
      <c r="EM35" s="23"/>
      <c r="EN35" s="23"/>
      <c r="EO35" s="23"/>
      <c r="EP35" s="23"/>
      <c r="EQ35" s="23"/>
      <c r="ER35" s="23"/>
      <c r="ES35" s="26"/>
      <c r="ET35" s="22"/>
      <c r="EU35" s="23"/>
      <c r="EV35" s="23"/>
      <c r="EW35" s="23"/>
      <c r="EX35" s="23"/>
      <c r="EY35" s="23"/>
      <c r="EZ35" s="23"/>
      <c r="FA35" s="23"/>
      <c r="FB35" s="26"/>
    </row>
    <row r="36" spans="1:158" s="24" customFormat="1" ht="32.25" thickBot="1">
      <c r="A36" s="57" t="s">
        <v>369</v>
      </c>
      <c r="B36" s="77" t="s">
        <v>336</v>
      </c>
      <c r="C36" s="57">
        <f>COUNT(C37:C41)</f>
        <v>0</v>
      </c>
      <c r="D36" s="57">
        <v>8</v>
      </c>
      <c r="E36" s="57">
        <f>COUNT(E37:E42)</f>
        <v>5</v>
      </c>
      <c r="F36" s="57">
        <f>COUNT(F37:F41)</f>
        <v>0</v>
      </c>
      <c r="G36" s="62"/>
      <c r="H36" s="57">
        <f>SUM(H37:H42)</f>
        <v>786</v>
      </c>
      <c r="I36" s="57">
        <f aca="true" t="shared" si="9" ref="I36:AF36">SUM(I37:I42)</f>
        <v>0</v>
      </c>
      <c r="J36" s="57">
        <f t="shared" si="9"/>
        <v>250</v>
      </c>
      <c r="K36" s="57">
        <f t="shared" si="9"/>
        <v>0</v>
      </c>
      <c r="L36" s="57">
        <f t="shared" si="9"/>
        <v>536</v>
      </c>
      <c r="M36" s="57">
        <f t="shared" si="9"/>
        <v>136</v>
      </c>
      <c r="N36" s="57">
        <f t="shared" si="9"/>
        <v>400</v>
      </c>
      <c r="O36" s="57">
        <f t="shared" si="9"/>
        <v>0</v>
      </c>
      <c r="P36" s="72">
        <f t="shared" si="9"/>
        <v>0</v>
      </c>
      <c r="Q36" s="57">
        <f t="shared" si="9"/>
        <v>0</v>
      </c>
      <c r="R36" s="57">
        <f t="shared" si="9"/>
        <v>0</v>
      </c>
      <c r="S36" s="57">
        <f t="shared" si="9"/>
        <v>0</v>
      </c>
      <c r="T36" s="57">
        <f t="shared" si="9"/>
        <v>0</v>
      </c>
      <c r="U36" s="57">
        <f t="shared" si="9"/>
        <v>184</v>
      </c>
      <c r="V36" s="57">
        <f t="shared" si="9"/>
        <v>128</v>
      </c>
      <c r="W36" s="57">
        <f t="shared" si="9"/>
        <v>103</v>
      </c>
      <c r="X36" s="57">
        <f t="shared" si="9"/>
        <v>70</v>
      </c>
      <c r="Y36" s="57">
        <f t="shared" si="9"/>
        <v>188</v>
      </c>
      <c r="Z36" s="57">
        <f t="shared" si="9"/>
        <v>132</v>
      </c>
      <c r="AA36" s="57">
        <f t="shared" si="9"/>
        <v>158</v>
      </c>
      <c r="AB36" s="57">
        <f t="shared" si="9"/>
        <v>106</v>
      </c>
      <c r="AC36" s="57">
        <f t="shared" si="9"/>
        <v>94</v>
      </c>
      <c r="AD36" s="57">
        <f t="shared" si="9"/>
        <v>60</v>
      </c>
      <c r="AE36" s="57">
        <f t="shared" si="9"/>
        <v>59</v>
      </c>
      <c r="AF36" s="57">
        <f t="shared" si="9"/>
        <v>40</v>
      </c>
      <c r="AG36" s="82"/>
      <c r="AH36" s="23"/>
      <c r="AI36" s="23"/>
      <c r="AJ36" s="23"/>
      <c r="AK36" s="23"/>
      <c r="AL36" s="23"/>
      <c r="AM36" s="23"/>
      <c r="AN36" s="23"/>
      <c r="AO36" s="26"/>
      <c r="AP36" s="22"/>
      <c r="AQ36" s="23"/>
      <c r="AR36" s="23"/>
      <c r="AS36" s="23"/>
      <c r="AT36" s="23"/>
      <c r="AU36" s="23"/>
      <c r="AV36" s="23"/>
      <c r="AW36" s="23"/>
      <c r="AX36" s="26"/>
      <c r="AY36" s="22"/>
      <c r="AZ36" s="23"/>
      <c r="BA36" s="23"/>
      <c r="BB36" s="23"/>
      <c r="BC36" s="23"/>
      <c r="BD36" s="23"/>
      <c r="BE36" s="23"/>
      <c r="BF36" s="23"/>
      <c r="BG36" s="26"/>
      <c r="BH36" s="22"/>
      <c r="BI36" s="23"/>
      <c r="BJ36" s="23"/>
      <c r="BK36" s="23"/>
      <c r="BL36" s="23"/>
      <c r="BM36" s="23"/>
      <c r="BN36" s="23"/>
      <c r="BO36" s="23"/>
      <c r="BP36" s="26"/>
      <c r="BQ36" s="22"/>
      <c r="BR36" s="23"/>
      <c r="BS36" s="23"/>
      <c r="BT36" s="23"/>
      <c r="BU36" s="23"/>
      <c r="BV36" s="23"/>
      <c r="BW36" s="23"/>
      <c r="BX36" s="23"/>
      <c r="BY36" s="26"/>
      <c r="BZ36" s="22"/>
      <c r="CA36" s="23"/>
      <c r="CB36" s="23"/>
      <c r="CC36" s="23"/>
      <c r="CD36" s="23"/>
      <c r="CE36" s="23"/>
      <c r="CF36" s="23"/>
      <c r="CG36" s="23"/>
      <c r="CH36" s="26"/>
      <c r="CI36" s="22"/>
      <c r="CJ36" s="23"/>
      <c r="CK36" s="23"/>
      <c r="CL36" s="23"/>
      <c r="CM36" s="23"/>
      <c r="CN36" s="23"/>
      <c r="CO36" s="23"/>
      <c r="CP36" s="23"/>
      <c r="CQ36" s="26"/>
      <c r="CR36" s="22"/>
      <c r="CS36" s="23"/>
      <c r="CT36" s="23"/>
      <c r="CU36" s="23"/>
      <c r="CV36" s="23"/>
      <c r="CW36" s="23"/>
      <c r="CX36" s="23"/>
      <c r="CY36" s="23"/>
      <c r="CZ36" s="26"/>
      <c r="DA36" s="22"/>
      <c r="DB36" s="23"/>
      <c r="DC36" s="23"/>
      <c r="DD36" s="23"/>
      <c r="DE36" s="23"/>
      <c r="DF36" s="23"/>
      <c r="DG36" s="23"/>
      <c r="DH36" s="23"/>
      <c r="DI36" s="26"/>
      <c r="DJ36" s="22"/>
      <c r="DK36" s="23"/>
      <c r="DL36" s="23"/>
      <c r="DM36" s="23"/>
      <c r="DN36" s="23"/>
      <c r="DO36" s="23"/>
      <c r="DP36" s="23"/>
      <c r="DQ36" s="23"/>
      <c r="DR36" s="26"/>
      <c r="DS36" s="22"/>
      <c r="DT36" s="23"/>
      <c r="DU36" s="23"/>
      <c r="DV36" s="23"/>
      <c r="DW36" s="23"/>
      <c r="DX36" s="23"/>
      <c r="DY36" s="23"/>
      <c r="DZ36" s="23"/>
      <c r="EA36" s="26"/>
      <c r="EB36" s="22"/>
      <c r="EC36" s="23"/>
      <c r="ED36" s="23"/>
      <c r="EE36" s="23"/>
      <c r="EF36" s="23"/>
      <c r="EG36" s="23"/>
      <c r="EH36" s="23"/>
      <c r="EI36" s="23"/>
      <c r="EJ36" s="26"/>
      <c r="EK36" s="22"/>
      <c r="EL36" s="23"/>
      <c r="EM36" s="23"/>
      <c r="EN36" s="23"/>
      <c r="EO36" s="23"/>
      <c r="EP36" s="23"/>
      <c r="EQ36" s="23"/>
      <c r="ER36" s="23"/>
      <c r="ES36" s="26"/>
      <c r="ET36" s="22"/>
      <c r="EU36" s="23"/>
      <c r="EV36" s="23"/>
      <c r="EW36" s="23"/>
      <c r="EX36" s="23"/>
      <c r="EY36" s="23"/>
      <c r="EZ36" s="23"/>
      <c r="FA36" s="23"/>
      <c r="FB36" s="26"/>
    </row>
    <row r="37" spans="1:158" ht="11.25">
      <c r="A37" s="3" t="s">
        <v>43</v>
      </c>
      <c r="B37" s="70" t="s">
        <v>44</v>
      </c>
      <c r="C37" s="95"/>
      <c r="D37" s="95"/>
      <c r="E37" s="95">
        <v>5</v>
      </c>
      <c r="F37" s="95"/>
      <c r="G37" s="84"/>
      <c r="H37" s="34">
        <v>62</v>
      </c>
      <c r="I37" s="3"/>
      <c r="J37" s="3">
        <v>14</v>
      </c>
      <c r="K37" s="3"/>
      <c r="L37" s="34">
        <v>48</v>
      </c>
      <c r="M37" s="34">
        <v>40</v>
      </c>
      <c r="N37" s="34">
        <v>8</v>
      </c>
      <c r="O37" s="34"/>
      <c r="P37" s="104"/>
      <c r="Q37" s="35"/>
      <c r="R37" s="92"/>
      <c r="S37" s="35"/>
      <c r="T37" s="92"/>
      <c r="U37" s="35"/>
      <c r="V37" s="92"/>
      <c r="W37" s="35"/>
      <c r="X37" s="92"/>
      <c r="Y37" s="35">
        <v>62</v>
      </c>
      <c r="Z37" s="92">
        <v>48</v>
      </c>
      <c r="AA37" s="35"/>
      <c r="AB37" s="92"/>
      <c r="AC37" s="35"/>
      <c r="AD37" s="92"/>
      <c r="AE37" s="35"/>
      <c r="AF37" s="92"/>
      <c r="AG37" s="110"/>
      <c r="AH37" s="3"/>
      <c r="AI37" s="3"/>
      <c r="AJ37" s="34"/>
      <c r="AK37" s="3"/>
      <c r="AL37" s="3"/>
      <c r="AM37" s="3"/>
      <c r="AN37" s="3"/>
      <c r="AO37" s="36"/>
      <c r="AP37" s="35"/>
      <c r="AQ37" s="3"/>
      <c r="AR37" s="3"/>
      <c r="AS37" s="34"/>
      <c r="AT37" s="3"/>
      <c r="AU37" s="3"/>
      <c r="AV37" s="3"/>
      <c r="AW37" s="3"/>
      <c r="AX37" s="36"/>
      <c r="AY37" s="35"/>
      <c r="AZ37" s="3"/>
      <c r="BA37" s="3"/>
      <c r="BB37" s="34"/>
      <c r="BC37" s="3"/>
      <c r="BD37" s="3"/>
      <c r="BE37" s="3"/>
      <c r="BF37" s="3"/>
      <c r="BG37" s="36"/>
      <c r="BH37" s="35"/>
      <c r="BI37" s="3"/>
      <c r="BJ37" s="3"/>
      <c r="BK37" s="34"/>
      <c r="BL37" s="3"/>
      <c r="BM37" s="3"/>
      <c r="BN37" s="3"/>
      <c r="BO37" s="3"/>
      <c r="BP37" s="36"/>
      <c r="BQ37" s="35"/>
      <c r="BR37" s="3"/>
      <c r="BS37" s="3"/>
      <c r="BT37" s="34"/>
      <c r="BU37" s="3"/>
      <c r="BV37" s="3"/>
      <c r="BW37" s="3"/>
      <c r="BX37" s="3"/>
      <c r="BY37" s="36"/>
      <c r="BZ37" s="35"/>
      <c r="CA37" s="3"/>
      <c r="CB37" s="3"/>
      <c r="CC37" s="34"/>
      <c r="CD37" s="3"/>
      <c r="CE37" s="3"/>
      <c r="CF37" s="3"/>
      <c r="CG37" s="3"/>
      <c r="CH37" s="36"/>
      <c r="CI37" s="35"/>
      <c r="CJ37" s="3"/>
      <c r="CK37" s="3"/>
      <c r="CL37" s="34"/>
      <c r="CM37" s="3"/>
      <c r="CN37" s="3"/>
      <c r="CO37" s="3"/>
      <c r="CP37" s="3"/>
      <c r="CQ37" s="36"/>
      <c r="CR37" s="35"/>
      <c r="CS37" s="3"/>
      <c r="CT37" s="3"/>
      <c r="CU37" s="34"/>
      <c r="CV37" s="3"/>
      <c r="CW37" s="3"/>
      <c r="CX37" s="3"/>
      <c r="CY37" s="3"/>
      <c r="CZ37" s="36"/>
      <c r="DA37" s="35"/>
      <c r="DB37" s="3"/>
      <c r="DC37" s="3"/>
      <c r="DD37" s="34"/>
      <c r="DE37" s="3"/>
      <c r="DF37" s="3"/>
      <c r="DG37" s="3"/>
      <c r="DH37" s="3"/>
      <c r="DI37" s="36"/>
      <c r="DJ37" s="35"/>
      <c r="DK37" s="3"/>
      <c r="DL37" s="3"/>
      <c r="DM37" s="34"/>
      <c r="DN37" s="3"/>
      <c r="DO37" s="3"/>
      <c r="DP37" s="3"/>
      <c r="DQ37" s="3"/>
      <c r="DR37" s="36"/>
      <c r="DS37" s="35"/>
      <c r="DT37" s="3"/>
      <c r="DU37" s="3"/>
      <c r="DV37" s="34"/>
      <c r="DW37" s="3"/>
      <c r="DX37" s="3"/>
      <c r="DY37" s="3"/>
      <c r="DZ37" s="3"/>
      <c r="EA37" s="36"/>
      <c r="EB37" s="35"/>
      <c r="EC37" s="3"/>
      <c r="ED37" s="3"/>
      <c r="EE37" s="34"/>
      <c r="EF37" s="3"/>
      <c r="EG37" s="3"/>
      <c r="EH37" s="3"/>
      <c r="EI37" s="3"/>
      <c r="EJ37" s="36"/>
      <c r="EK37" s="35"/>
      <c r="EL37" s="3"/>
      <c r="EM37" s="3"/>
      <c r="EN37" s="34"/>
      <c r="EO37" s="3"/>
      <c r="EP37" s="3"/>
      <c r="EQ37" s="3"/>
      <c r="ER37" s="3"/>
      <c r="ES37" s="36"/>
      <c r="ET37" s="35"/>
      <c r="EU37" s="3"/>
      <c r="EV37" s="3"/>
      <c r="EW37" s="34"/>
      <c r="EX37" s="3"/>
      <c r="EY37" s="3"/>
      <c r="EZ37" s="3"/>
      <c r="FA37" s="3"/>
      <c r="FB37" s="36"/>
    </row>
    <row r="38" spans="1:158" ht="11.25">
      <c r="A38" s="3" t="s">
        <v>46</v>
      </c>
      <c r="B38" s="70" t="s">
        <v>8</v>
      </c>
      <c r="C38" s="95"/>
      <c r="D38" s="95"/>
      <c r="E38" s="95">
        <v>4</v>
      </c>
      <c r="F38" s="95"/>
      <c r="G38" s="84"/>
      <c r="H38" s="34">
        <v>62</v>
      </c>
      <c r="I38" s="3"/>
      <c r="J38" s="3">
        <v>14</v>
      </c>
      <c r="K38" s="3"/>
      <c r="L38" s="34">
        <v>48</v>
      </c>
      <c r="M38" s="34">
        <v>40</v>
      </c>
      <c r="N38" s="34">
        <v>8</v>
      </c>
      <c r="O38" s="34"/>
      <c r="P38" s="104"/>
      <c r="Q38" s="35"/>
      <c r="R38" s="92"/>
      <c r="S38" s="35"/>
      <c r="T38" s="92"/>
      <c r="U38" s="35">
        <v>62</v>
      </c>
      <c r="V38" s="92">
        <v>48</v>
      </c>
      <c r="W38" s="35"/>
      <c r="X38" s="92"/>
      <c r="Y38" s="35"/>
      <c r="Z38" s="92"/>
      <c r="AA38" s="35"/>
      <c r="AB38" s="92"/>
      <c r="AC38" s="35"/>
      <c r="AD38" s="92"/>
      <c r="AE38" s="35"/>
      <c r="AF38" s="92"/>
      <c r="AG38" s="110"/>
      <c r="AH38" s="3"/>
      <c r="AI38" s="3"/>
      <c r="AJ38" s="34"/>
      <c r="AK38" s="3"/>
      <c r="AL38" s="3"/>
      <c r="AM38" s="3"/>
      <c r="AN38" s="3"/>
      <c r="AO38" s="36"/>
      <c r="AP38" s="35"/>
      <c r="AQ38" s="3"/>
      <c r="AR38" s="3"/>
      <c r="AS38" s="34"/>
      <c r="AT38" s="3"/>
      <c r="AU38" s="3"/>
      <c r="AV38" s="3"/>
      <c r="AW38" s="3"/>
      <c r="AX38" s="36"/>
      <c r="AY38" s="35"/>
      <c r="AZ38" s="3"/>
      <c r="BA38" s="3"/>
      <c r="BB38" s="34"/>
      <c r="BC38" s="3"/>
      <c r="BD38" s="3"/>
      <c r="BE38" s="3"/>
      <c r="BF38" s="3"/>
      <c r="BG38" s="36"/>
      <c r="BH38" s="35"/>
      <c r="BI38" s="3"/>
      <c r="BJ38" s="3"/>
      <c r="BK38" s="34"/>
      <c r="BL38" s="3"/>
      <c r="BM38" s="3"/>
      <c r="BN38" s="3"/>
      <c r="BO38" s="3"/>
      <c r="BP38" s="36"/>
      <c r="BQ38" s="35"/>
      <c r="BR38" s="3"/>
      <c r="BS38" s="3"/>
      <c r="BT38" s="34"/>
      <c r="BU38" s="3"/>
      <c r="BV38" s="3"/>
      <c r="BW38" s="3"/>
      <c r="BX38" s="3"/>
      <c r="BY38" s="36"/>
      <c r="BZ38" s="35"/>
      <c r="CA38" s="3"/>
      <c r="CB38" s="3"/>
      <c r="CC38" s="34"/>
      <c r="CD38" s="3"/>
      <c r="CE38" s="3"/>
      <c r="CF38" s="3"/>
      <c r="CG38" s="3"/>
      <c r="CH38" s="36"/>
      <c r="CI38" s="35"/>
      <c r="CJ38" s="3"/>
      <c r="CK38" s="3"/>
      <c r="CL38" s="34"/>
      <c r="CM38" s="3"/>
      <c r="CN38" s="3"/>
      <c r="CO38" s="3"/>
      <c r="CP38" s="3"/>
      <c r="CQ38" s="36"/>
      <c r="CR38" s="35"/>
      <c r="CS38" s="3"/>
      <c r="CT38" s="3"/>
      <c r="CU38" s="34"/>
      <c r="CV38" s="3"/>
      <c r="CW38" s="3"/>
      <c r="CX38" s="3"/>
      <c r="CY38" s="3"/>
      <c r="CZ38" s="36"/>
      <c r="DA38" s="35"/>
      <c r="DB38" s="3"/>
      <c r="DC38" s="3"/>
      <c r="DD38" s="34"/>
      <c r="DE38" s="3"/>
      <c r="DF38" s="3"/>
      <c r="DG38" s="3"/>
      <c r="DH38" s="3"/>
      <c r="DI38" s="36"/>
      <c r="DJ38" s="35"/>
      <c r="DK38" s="3"/>
      <c r="DL38" s="3"/>
      <c r="DM38" s="34"/>
      <c r="DN38" s="3"/>
      <c r="DO38" s="3"/>
      <c r="DP38" s="3"/>
      <c r="DQ38" s="3"/>
      <c r="DR38" s="36"/>
      <c r="DS38" s="35"/>
      <c r="DT38" s="3"/>
      <c r="DU38" s="3"/>
      <c r="DV38" s="34"/>
      <c r="DW38" s="3"/>
      <c r="DX38" s="3"/>
      <c r="DY38" s="3"/>
      <c r="DZ38" s="3"/>
      <c r="EA38" s="36"/>
      <c r="EB38" s="35"/>
      <c r="EC38" s="3"/>
      <c r="ED38" s="3"/>
      <c r="EE38" s="34"/>
      <c r="EF38" s="3"/>
      <c r="EG38" s="3"/>
      <c r="EH38" s="3"/>
      <c r="EI38" s="3"/>
      <c r="EJ38" s="36"/>
      <c r="EK38" s="35"/>
      <c r="EL38" s="3"/>
      <c r="EM38" s="3"/>
      <c r="EN38" s="34"/>
      <c r="EO38" s="3"/>
      <c r="EP38" s="3"/>
      <c r="EQ38" s="3"/>
      <c r="ER38" s="3"/>
      <c r="ES38" s="36"/>
      <c r="ET38" s="35"/>
      <c r="EU38" s="3"/>
      <c r="EV38" s="3"/>
      <c r="EW38" s="34"/>
      <c r="EX38" s="3"/>
      <c r="EY38" s="3"/>
      <c r="EZ38" s="3"/>
      <c r="FA38" s="3"/>
      <c r="FB38" s="36"/>
    </row>
    <row r="39" spans="1:159" ht="11.25">
      <c r="A39" s="3" t="s">
        <v>48</v>
      </c>
      <c r="B39" s="70" t="s">
        <v>5</v>
      </c>
      <c r="C39" s="95"/>
      <c r="D39" s="95">
        <v>46</v>
      </c>
      <c r="E39" s="95">
        <v>8</v>
      </c>
      <c r="F39" s="95"/>
      <c r="G39" s="84"/>
      <c r="H39" s="34">
        <v>266</v>
      </c>
      <c r="I39" s="3"/>
      <c r="J39" s="3">
        <v>40</v>
      </c>
      <c r="K39" s="3"/>
      <c r="L39" s="34">
        <v>226</v>
      </c>
      <c r="M39" s="34"/>
      <c r="N39" s="34">
        <v>226</v>
      </c>
      <c r="O39" s="34"/>
      <c r="P39" s="104"/>
      <c r="Q39" s="35"/>
      <c r="R39" s="92"/>
      <c r="S39" s="35"/>
      <c r="T39" s="92"/>
      <c r="U39" s="35">
        <v>26</v>
      </c>
      <c r="V39" s="92">
        <v>24</v>
      </c>
      <c r="W39" s="35">
        <v>27</v>
      </c>
      <c r="X39" s="92">
        <v>24</v>
      </c>
      <c r="Y39" s="35">
        <v>70</v>
      </c>
      <c r="Z39" s="92">
        <v>56</v>
      </c>
      <c r="AA39" s="35">
        <v>82</v>
      </c>
      <c r="AB39" s="92">
        <v>68</v>
      </c>
      <c r="AC39" s="35">
        <v>34</v>
      </c>
      <c r="AD39" s="92">
        <v>30</v>
      </c>
      <c r="AE39" s="35">
        <v>27</v>
      </c>
      <c r="AF39" s="92">
        <v>24</v>
      </c>
      <c r="AG39" s="110"/>
      <c r="AH39" s="3"/>
      <c r="AI39" s="3"/>
      <c r="AJ39" s="34"/>
      <c r="AK39" s="3"/>
      <c r="AL39" s="3"/>
      <c r="AM39" s="3"/>
      <c r="AN39" s="3"/>
      <c r="AO39" s="36"/>
      <c r="AP39" s="35"/>
      <c r="AQ39" s="3"/>
      <c r="AR39" s="3"/>
      <c r="AS39" s="34"/>
      <c r="AT39" s="3"/>
      <c r="AU39" s="3"/>
      <c r="AV39" s="3"/>
      <c r="AW39" s="3"/>
      <c r="AX39" s="36"/>
      <c r="AY39" s="35"/>
      <c r="AZ39" s="3"/>
      <c r="BA39" s="3"/>
      <c r="BB39" s="34"/>
      <c r="BC39" s="3"/>
      <c r="BD39" s="3"/>
      <c r="BE39" s="3"/>
      <c r="BF39" s="3"/>
      <c r="BG39" s="36"/>
      <c r="BH39" s="35"/>
      <c r="BI39" s="3"/>
      <c r="BJ39" s="3"/>
      <c r="BK39" s="34"/>
      <c r="BL39" s="3"/>
      <c r="BM39" s="3"/>
      <c r="BN39" s="3"/>
      <c r="BO39" s="3"/>
      <c r="BP39" s="36"/>
      <c r="BQ39" s="35"/>
      <c r="BR39" s="3"/>
      <c r="BS39" s="3"/>
      <c r="BT39" s="34"/>
      <c r="BU39" s="3"/>
      <c r="BV39" s="3"/>
      <c r="BW39" s="3"/>
      <c r="BX39" s="3"/>
      <c r="BY39" s="36"/>
      <c r="BZ39" s="35"/>
      <c r="CA39" s="3"/>
      <c r="CB39" s="3"/>
      <c r="CC39" s="34"/>
      <c r="CD39" s="3"/>
      <c r="CE39" s="3"/>
      <c r="CF39" s="3"/>
      <c r="CG39" s="3"/>
      <c r="CH39" s="36"/>
      <c r="CI39" s="35"/>
      <c r="CJ39" s="3"/>
      <c r="CK39" s="3"/>
      <c r="CL39" s="34"/>
      <c r="CM39" s="3"/>
      <c r="CN39" s="3"/>
      <c r="CO39" s="3"/>
      <c r="CP39" s="3"/>
      <c r="CQ39" s="36"/>
      <c r="CR39" s="35"/>
      <c r="CS39" s="3"/>
      <c r="CT39" s="3"/>
      <c r="CU39" s="34"/>
      <c r="CV39" s="3"/>
      <c r="CW39" s="3"/>
      <c r="CX39" s="3"/>
      <c r="CY39" s="3"/>
      <c r="CZ39" s="36"/>
      <c r="DA39" s="35"/>
      <c r="DB39" s="3"/>
      <c r="DC39" s="3"/>
      <c r="DD39" s="34"/>
      <c r="DE39" s="3"/>
      <c r="DF39" s="3"/>
      <c r="DG39" s="3"/>
      <c r="DH39" s="3"/>
      <c r="DI39" s="36"/>
      <c r="DJ39" s="35"/>
      <c r="DK39" s="3"/>
      <c r="DL39" s="3"/>
      <c r="DM39" s="34"/>
      <c r="DN39" s="3"/>
      <c r="DO39" s="3"/>
      <c r="DP39" s="3"/>
      <c r="DQ39" s="3"/>
      <c r="DR39" s="36"/>
      <c r="DS39" s="35"/>
      <c r="DT39" s="3"/>
      <c r="DU39" s="3"/>
      <c r="DV39" s="34"/>
      <c r="DW39" s="3"/>
      <c r="DX39" s="3"/>
      <c r="DY39" s="3"/>
      <c r="DZ39" s="3"/>
      <c r="EA39" s="36"/>
      <c r="EB39" s="35"/>
      <c r="EC39" s="3"/>
      <c r="ED39" s="3"/>
      <c r="EE39" s="34"/>
      <c r="EF39" s="3"/>
      <c r="EG39" s="3"/>
      <c r="EH39" s="3"/>
      <c r="EI39" s="3"/>
      <c r="EJ39" s="36"/>
      <c r="EK39" s="35"/>
      <c r="EL39" s="3"/>
      <c r="EM39" s="3"/>
      <c r="EN39" s="34"/>
      <c r="EO39" s="3"/>
      <c r="EP39" s="3"/>
      <c r="EQ39" s="3"/>
      <c r="ER39" s="3"/>
      <c r="ES39" s="36"/>
      <c r="ET39" s="35"/>
      <c r="EU39" s="3"/>
      <c r="EV39" s="3"/>
      <c r="EW39" s="34"/>
      <c r="EX39" s="3"/>
      <c r="EY39" s="3"/>
      <c r="EZ39" s="3"/>
      <c r="FA39" s="3"/>
      <c r="FB39" s="36"/>
      <c r="FC39" s="2">
        <v>58</v>
      </c>
    </row>
    <row r="40" spans="1:159" ht="11.25">
      <c r="A40" s="3" t="s">
        <v>50</v>
      </c>
      <c r="B40" s="70" t="s">
        <v>51</v>
      </c>
      <c r="C40" s="95"/>
      <c r="D40" s="95">
        <v>4</v>
      </c>
      <c r="E40" s="95"/>
      <c r="F40" s="95"/>
      <c r="G40" s="84"/>
      <c r="H40" s="34">
        <v>48</v>
      </c>
      <c r="I40" s="3"/>
      <c r="J40" s="3">
        <v>16</v>
      </c>
      <c r="K40" s="3"/>
      <c r="L40" s="34">
        <v>32</v>
      </c>
      <c r="M40" s="34">
        <v>32</v>
      </c>
      <c r="N40" s="34"/>
      <c r="O40" s="34"/>
      <c r="P40" s="104"/>
      <c r="Q40" s="35"/>
      <c r="R40" s="92"/>
      <c r="S40" s="35"/>
      <c r="T40" s="92"/>
      <c r="U40" s="35"/>
      <c r="V40" s="92"/>
      <c r="W40" s="35">
        <v>48</v>
      </c>
      <c r="X40" s="92">
        <v>32</v>
      </c>
      <c r="Y40" s="35"/>
      <c r="Z40" s="92"/>
      <c r="AA40" s="35"/>
      <c r="AB40" s="92"/>
      <c r="AC40" s="35"/>
      <c r="AD40" s="92"/>
      <c r="AE40" s="35"/>
      <c r="AF40" s="92"/>
      <c r="AG40" s="110"/>
      <c r="AH40" s="3"/>
      <c r="AI40" s="3"/>
      <c r="AJ40" s="34"/>
      <c r="AK40" s="3"/>
      <c r="AL40" s="3"/>
      <c r="AM40" s="3"/>
      <c r="AN40" s="3"/>
      <c r="AO40" s="36"/>
      <c r="AP40" s="35"/>
      <c r="AQ40" s="3"/>
      <c r="AR40" s="3"/>
      <c r="AS40" s="34"/>
      <c r="AT40" s="3"/>
      <c r="AU40" s="3"/>
      <c r="AV40" s="3"/>
      <c r="AW40" s="3"/>
      <c r="AX40" s="36"/>
      <c r="AY40" s="35"/>
      <c r="AZ40" s="3"/>
      <c r="BA40" s="3"/>
      <c r="BB40" s="34"/>
      <c r="BC40" s="3"/>
      <c r="BD40" s="3"/>
      <c r="BE40" s="3"/>
      <c r="BF40" s="3"/>
      <c r="BG40" s="36"/>
      <c r="BH40" s="35"/>
      <c r="BI40" s="3"/>
      <c r="BJ40" s="3"/>
      <c r="BK40" s="34"/>
      <c r="BL40" s="3"/>
      <c r="BM40" s="3"/>
      <c r="BN40" s="3"/>
      <c r="BO40" s="3"/>
      <c r="BP40" s="36"/>
      <c r="BQ40" s="35"/>
      <c r="BR40" s="3"/>
      <c r="BS40" s="3"/>
      <c r="BT40" s="34"/>
      <c r="BU40" s="3"/>
      <c r="BV40" s="3"/>
      <c r="BW40" s="3"/>
      <c r="BX40" s="3"/>
      <c r="BY40" s="36"/>
      <c r="BZ40" s="35"/>
      <c r="CA40" s="3"/>
      <c r="CB40" s="3"/>
      <c r="CC40" s="34"/>
      <c r="CD40" s="3"/>
      <c r="CE40" s="3"/>
      <c r="CF40" s="3"/>
      <c r="CG40" s="3"/>
      <c r="CH40" s="36"/>
      <c r="CI40" s="35"/>
      <c r="CJ40" s="3"/>
      <c r="CK40" s="3"/>
      <c r="CL40" s="34"/>
      <c r="CM40" s="3"/>
      <c r="CN40" s="3"/>
      <c r="CO40" s="3"/>
      <c r="CP40" s="3"/>
      <c r="CQ40" s="36"/>
      <c r="CR40" s="35"/>
      <c r="CS40" s="3"/>
      <c r="CT40" s="3"/>
      <c r="CU40" s="34"/>
      <c r="CV40" s="3"/>
      <c r="CW40" s="3"/>
      <c r="CX40" s="3"/>
      <c r="CY40" s="3"/>
      <c r="CZ40" s="36"/>
      <c r="DA40" s="35"/>
      <c r="DB40" s="3"/>
      <c r="DC40" s="3"/>
      <c r="DD40" s="34"/>
      <c r="DE40" s="3"/>
      <c r="DF40" s="3"/>
      <c r="DG40" s="3"/>
      <c r="DH40" s="3"/>
      <c r="DI40" s="36"/>
      <c r="DJ40" s="35"/>
      <c r="DK40" s="3"/>
      <c r="DL40" s="3"/>
      <c r="DM40" s="34"/>
      <c r="DN40" s="3"/>
      <c r="DO40" s="3"/>
      <c r="DP40" s="3"/>
      <c r="DQ40" s="3"/>
      <c r="DR40" s="36"/>
      <c r="DS40" s="35"/>
      <c r="DT40" s="3"/>
      <c r="DU40" s="3"/>
      <c r="DV40" s="34"/>
      <c r="DW40" s="3"/>
      <c r="DX40" s="3"/>
      <c r="DY40" s="3"/>
      <c r="DZ40" s="3"/>
      <c r="EA40" s="36"/>
      <c r="EB40" s="35"/>
      <c r="EC40" s="3"/>
      <c r="ED40" s="3"/>
      <c r="EE40" s="34"/>
      <c r="EF40" s="3"/>
      <c r="EG40" s="3"/>
      <c r="EH40" s="3"/>
      <c r="EI40" s="3"/>
      <c r="EJ40" s="36"/>
      <c r="EK40" s="35"/>
      <c r="EL40" s="3"/>
      <c r="EM40" s="3"/>
      <c r="EN40" s="34"/>
      <c r="EO40" s="3"/>
      <c r="EP40" s="3"/>
      <c r="EQ40" s="3"/>
      <c r="ER40" s="3"/>
      <c r="ES40" s="36"/>
      <c r="ET40" s="35"/>
      <c r="EU40" s="3"/>
      <c r="EV40" s="3"/>
      <c r="EW40" s="34"/>
      <c r="EX40" s="3"/>
      <c r="EY40" s="3"/>
      <c r="EZ40" s="3"/>
      <c r="FA40" s="3"/>
      <c r="FB40" s="36"/>
      <c r="FC40" s="2">
        <v>32</v>
      </c>
    </row>
    <row r="41" spans="1:159" ht="11.25">
      <c r="A41" s="3" t="s">
        <v>53</v>
      </c>
      <c r="B41" s="70" t="s">
        <v>54</v>
      </c>
      <c r="C41" s="95"/>
      <c r="D41" s="95"/>
      <c r="E41" s="95">
        <v>3</v>
      </c>
      <c r="F41" s="95"/>
      <c r="G41" s="84"/>
      <c r="H41" s="34">
        <v>48</v>
      </c>
      <c r="I41" s="3"/>
      <c r="J41" s="3">
        <v>16</v>
      </c>
      <c r="K41" s="3"/>
      <c r="L41" s="34">
        <v>32</v>
      </c>
      <c r="M41" s="34">
        <v>24</v>
      </c>
      <c r="N41" s="34">
        <v>8</v>
      </c>
      <c r="O41" s="34"/>
      <c r="P41" s="104"/>
      <c r="Q41" s="35"/>
      <c r="R41" s="92"/>
      <c r="S41" s="35"/>
      <c r="T41" s="92"/>
      <c r="U41" s="35">
        <v>48</v>
      </c>
      <c r="V41" s="92">
        <v>32</v>
      </c>
      <c r="W41" s="35"/>
      <c r="X41" s="92"/>
      <c r="Y41" s="35"/>
      <c r="Z41" s="92"/>
      <c r="AA41" s="35"/>
      <c r="AB41" s="92"/>
      <c r="AC41" s="35"/>
      <c r="AD41" s="92"/>
      <c r="AE41" s="35"/>
      <c r="AF41" s="92"/>
      <c r="AG41" s="110"/>
      <c r="AH41" s="3"/>
      <c r="AI41" s="3"/>
      <c r="AJ41" s="34"/>
      <c r="AK41" s="3"/>
      <c r="AL41" s="3"/>
      <c r="AM41" s="3"/>
      <c r="AN41" s="3"/>
      <c r="AO41" s="36"/>
      <c r="AP41" s="35"/>
      <c r="AQ41" s="3"/>
      <c r="AR41" s="3"/>
      <c r="AS41" s="34"/>
      <c r="AT41" s="3"/>
      <c r="AU41" s="3"/>
      <c r="AV41" s="3"/>
      <c r="AW41" s="3"/>
      <c r="AX41" s="36"/>
      <c r="AY41" s="35"/>
      <c r="AZ41" s="3"/>
      <c r="BA41" s="3"/>
      <c r="BB41" s="34"/>
      <c r="BC41" s="3"/>
      <c r="BD41" s="3"/>
      <c r="BE41" s="3"/>
      <c r="BF41" s="3"/>
      <c r="BG41" s="36"/>
      <c r="BH41" s="35"/>
      <c r="BI41" s="3"/>
      <c r="BJ41" s="3"/>
      <c r="BK41" s="34"/>
      <c r="BL41" s="3"/>
      <c r="BM41" s="3"/>
      <c r="BN41" s="3"/>
      <c r="BO41" s="3"/>
      <c r="BP41" s="36"/>
      <c r="BQ41" s="35"/>
      <c r="BR41" s="3"/>
      <c r="BS41" s="3"/>
      <c r="BT41" s="34"/>
      <c r="BU41" s="3"/>
      <c r="BV41" s="3"/>
      <c r="BW41" s="3"/>
      <c r="BX41" s="3"/>
      <c r="BY41" s="36"/>
      <c r="BZ41" s="35"/>
      <c r="CA41" s="3"/>
      <c r="CB41" s="3"/>
      <c r="CC41" s="34"/>
      <c r="CD41" s="3"/>
      <c r="CE41" s="3"/>
      <c r="CF41" s="3"/>
      <c r="CG41" s="3"/>
      <c r="CH41" s="36"/>
      <c r="CI41" s="35"/>
      <c r="CJ41" s="3"/>
      <c r="CK41" s="3"/>
      <c r="CL41" s="34"/>
      <c r="CM41" s="3"/>
      <c r="CN41" s="3"/>
      <c r="CO41" s="3"/>
      <c r="CP41" s="3"/>
      <c r="CQ41" s="36"/>
      <c r="CR41" s="35"/>
      <c r="CS41" s="3"/>
      <c r="CT41" s="3"/>
      <c r="CU41" s="34"/>
      <c r="CV41" s="3"/>
      <c r="CW41" s="3"/>
      <c r="CX41" s="3"/>
      <c r="CY41" s="3"/>
      <c r="CZ41" s="36"/>
      <c r="DA41" s="35"/>
      <c r="DB41" s="3"/>
      <c r="DC41" s="3"/>
      <c r="DD41" s="34"/>
      <c r="DE41" s="3"/>
      <c r="DF41" s="3"/>
      <c r="DG41" s="3"/>
      <c r="DH41" s="3"/>
      <c r="DI41" s="36"/>
      <c r="DJ41" s="35"/>
      <c r="DK41" s="3"/>
      <c r="DL41" s="3"/>
      <c r="DM41" s="34"/>
      <c r="DN41" s="3"/>
      <c r="DO41" s="3"/>
      <c r="DP41" s="3"/>
      <c r="DQ41" s="3"/>
      <c r="DR41" s="36"/>
      <c r="DS41" s="35"/>
      <c r="DT41" s="3"/>
      <c r="DU41" s="3"/>
      <c r="DV41" s="34"/>
      <c r="DW41" s="3"/>
      <c r="DX41" s="3"/>
      <c r="DY41" s="3"/>
      <c r="DZ41" s="3"/>
      <c r="EA41" s="36"/>
      <c r="EB41" s="35"/>
      <c r="EC41" s="3"/>
      <c r="ED41" s="3"/>
      <c r="EE41" s="34"/>
      <c r="EF41" s="3"/>
      <c r="EG41" s="3"/>
      <c r="EH41" s="3"/>
      <c r="EI41" s="3"/>
      <c r="EJ41" s="36"/>
      <c r="EK41" s="35"/>
      <c r="EL41" s="3"/>
      <c r="EM41" s="3"/>
      <c r="EN41" s="34"/>
      <c r="EO41" s="3"/>
      <c r="EP41" s="3"/>
      <c r="EQ41" s="3"/>
      <c r="ER41" s="3"/>
      <c r="ES41" s="36"/>
      <c r="ET41" s="35"/>
      <c r="EU41" s="3"/>
      <c r="EV41" s="3"/>
      <c r="EW41" s="34"/>
      <c r="EX41" s="3"/>
      <c r="EY41" s="3"/>
      <c r="EZ41" s="3"/>
      <c r="FA41" s="3"/>
      <c r="FB41" s="36"/>
      <c r="FC41" s="2">
        <v>32</v>
      </c>
    </row>
    <row r="42" spans="1:158" ht="12" thickBot="1">
      <c r="A42" s="3" t="s">
        <v>41</v>
      </c>
      <c r="B42" s="78" t="s">
        <v>10</v>
      </c>
      <c r="C42" s="95"/>
      <c r="D42" s="95">
        <v>34567</v>
      </c>
      <c r="E42" s="95">
        <v>8</v>
      </c>
      <c r="F42" s="95"/>
      <c r="G42" s="84"/>
      <c r="H42" s="34">
        <v>300</v>
      </c>
      <c r="I42" s="3"/>
      <c r="J42" s="3">
        <v>150</v>
      </c>
      <c r="K42" s="3"/>
      <c r="L42" s="34">
        <v>150</v>
      </c>
      <c r="M42" s="34"/>
      <c r="N42" s="34">
        <v>150</v>
      </c>
      <c r="O42" s="34"/>
      <c r="P42" s="104"/>
      <c r="Q42" s="35"/>
      <c r="R42" s="92"/>
      <c r="S42" s="35"/>
      <c r="T42" s="92"/>
      <c r="U42" s="35">
        <v>48</v>
      </c>
      <c r="V42" s="92">
        <v>24</v>
      </c>
      <c r="W42" s="35">
        <v>28</v>
      </c>
      <c r="X42" s="92">
        <v>14</v>
      </c>
      <c r="Y42" s="35">
        <v>56</v>
      </c>
      <c r="Z42" s="92">
        <v>28</v>
      </c>
      <c r="AA42" s="35">
        <v>76</v>
      </c>
      <c r="AB42" s="92">
        <v>38</v>
      </c>
      <c r="AC42" s="35">
        <v>60</v>
      </c>
      <c r="AD42" s="92">
        <v>30</v>
      </c>
      <c r="AE42" s="35">
        <v>32</v>
      </c>
      <c r="AF42" s="92">
        <v>16</v>
      </c>
      <c r="AG42" s="110"/>
      <c r="AH42" s="3"/>
      <c r="AI42" s="3"/>
      <c r="AJ42" s="34"/>
      <c r="AK42" s="3"/>
      <c r="AL42" s="3"/>
      <c r="AM42" s="3"/>
      <c r="AN42" s="3"/>
      <c r="AO42" s="36"/>
      <c r="AP42" s="35"/>
      <c r="AQ42" s="3"/>
      <c r="AR42" s="3"/>
      <c r="AS42" s="34"/>
      <c r="AT42" s="3"/>
      <c r="AU42" s="3"/>
      <c r="AV42" s="3"/>
      <c r="AW42" s="3"/>
      <c r="AX42" s="36"/>
      <c r="AY42" s="35"/>
      <c r="AZ42" s="3"/>
      <c r="BA42" s="3"/>
      <c r="BB42" s="34"/>
      <c r="BC42" s="3"/>
      <c r="BD42" s="3"/>
      <c r="BE42" s="3"/>
      <c r="BF42" s="3"/>
      <c r="BG42" s="36"/>
      <c r="BH42" s="35"/>
      <c r="BI42" s="3"/>
      <c r="BJ42" s="3"/>
      <c r="BK42" s="34"/>
      <c r="BL42" s="3"/>
      <c r="BM42" s="3"/>
      <c r="BN42" s="3"/>
      <c r="BO42" s="3"/>
      <c r="BP42" s="36"/>
      <c r="BQ42" s="35"/>
      <c r="BR42" s="3"/>
      <c r="BS42" s="3"/>
      <c r="BT42" s="34"/>
      <c r="BU42" s="3"/>
      <c r="BV42" s="3"/>
      <c r="BW42" s="3"/>
      <c r="BX42" s="3"/>
      <c r="BY42" s="36"/>
      <c r="BZ42" s="35"/>
      <c r="CA42" s="3"/>
      <c r="CB42" s="3"/>
      <c r="CC42" s="34"/>
      <c r="CD42" s="3"/>
      <c r="CE42" s="3"/>
      <c r="CF42" s="3"/>
      <c r="CG42" s="3"/>
      <c r="CH42" s="36"/>
      <c r="CI42" s="35"/>
      <c r="CJ42" s="3"/>
      <c r="CK42" s="3"/>
      <c r="CL42" s="34"/>
      <c r="CM42" s="3"/>
      <c r="CN42" s="3"/>
      <c r="CO42" s="3"/>
      <c r="CP42" s="3"/>
      <c r="CQ42" s="36"/>
      <c r="CR42" s="35"/>
      <c r="CS42" s="3"/>
      <c r="CT42" s="3"/>
      <c r="CU42" s="34"/>
      <c r="CV42" s="3"/>
      <c r="CW42" s="3"/>
      <c r="CX42" s="3"/>
      <c r="CY42" s="3"/>
      <c r="CZ42" s="36"/>
      <c r="DA42" s="35"/>
      <c r="DB42" s="3"/>
      <c r="DC42" s="3"/>
      <c r="DD42" s="34"/>
      <c r="DE42" s="3"/>
      <c r="DF42" s="3"/>
      <c r="DG42" s="3"/>
      <c r="DH42" s="3"/>
      <c r="DI42" s="36"/>
      <c r="DJ42" s="35"/>
      <c r="DK42" s="3"/>
      <c r="DL42" s="3"/>
      <c r="DM42" s="34"/>
      <c r="DN42" s="3"/>
      <c r="DO42" s="3"/>
      <c r="DP42" s="3"/>
      <c r="DQ42" s="3"/>
      <c r="DR42" s="36"/>
      <c r="DS42" s="35"/>
      <c r="DT42" s="3"/>
      <c r="DU42" s="3"/>
      <c r="DV42" s="34"/>
      <c r="DW42" s="3"/>
      <c r="DX42" s="3"/>
      <c r="DY42" s="3"/>
      <c r="DZ42" s="3"/>
      <c r="EA42" s="36"/>
      <c r="EB42" s="35"/>
      <c r="EC42" s="3"/>
      <c r="ED42" s="3"/>
      <c r="EE42" s="34"/>
      <c r="EF42" s="3"/>
      <c r="EG42" s="3"/>
      <c r="EH42" s="3"/>
      <c r="EI42" s="3"/>
      <c r="EJ42" s="36"/>
      <c r="EK42" s="35"/>
      <c r="EL42" s="3"/>
      <c r="EM42" s="3"/>
      <c r="EN42" s="34"/>
      <c r="EO42" s="3"/>
      <c r="EP42" s="3"/>
      <c r="EQ42" s="3"/>
      <c r="ER42" s="3"/>
      <c r="ES42" s="36"/>
      <c r="ET42" s="35"/>
      <c r="EU42" s="3"/>
      <c r="EV42" s="3"/>
      <c r="EW42" s="34"/>
      <c r="EX42" s="3"/>
      <c r="EY42" s="3"/>
      <c r="EZ42" s="3"/>
      <c r="FA42" s="3"/>
      <c r="FB42" s="36"/>
    </row>
    <row r="43" spans="1:158" s="24" customFormat="1" ht="32.25" thickBot="1">
      <c r="A43" s="57" t="s">
        <v>368</v>
      </c>
      <c r="B43" s="77" t="s">
        <v>335</v>
      </c>
      <c r="C43" s="57">
        <f>COUNT(C44:C46)</f>
        <v>1</v>
      </c>
      <c r="D43" s="57">
        <f>COUNT(D44:D46)</f>
        <v>0</v>
      </c>
      <c r="E43" s="57">
        <f>COUNT(E44:E46)</f>
        <v>2</v>
      </c>
      <c r="F43" s="57"/>
      <c r="G43" s="62"/>
      <c r="H43" s="57">
        <f>SUM(H44:H46)</f>
        <v>324</v>
      </c>
      <c r="I43" s="57">
        <f aca="true" t="shared" si="10" ref="I43:Z43">SUM(I44:I46)</f>
        <v>0</v>
      </c>
      <c r="J43" s="57">
        <f t="shared" si="10"/>
        <v>108</v>
      </c>
      <c r="K43" s="57">
        <f t="shared" si="10"/>
        <v>0</v>
      </c>
      <c r="L43" s="57">
        <f t="shared" si="10"/>
        <v>216</v>
      </c>
      <c r="M43" s="57">
        <f t="shared" si="10"/>
        <v>100</v>
      </c>
      <c r="N43" s="57">
        <f t="shared" si="10"/>
        <v>80</v>
      </c>
      <c r="O43" s="57">
        <f t="shared" si="10"/>
        <v>36</v>
      </c>
      <c r="P43" s="72"/>
      <c r="Q43" s="57"/>
      <c r="R43" s="57"/>
      <c r="S43" s="57"/>
      <c r="T43" s="57"/>
      <c r="U43" s="57">
        <f t="shared" si="10"/>
        <v>150</v>
      </c>
      <c r="V43" s="57">
        <f t="shared" si="10"/>
        <v>100</v>
      </c>
      <c r="W43" s="57">
        <f t="shared" si="10"/>
        <v>150</v>
      </c>
      <c r="X43" s="57">
        <f t="shared" si="10"/>
        <v>100</v>
      </c>
      <c r="Y43" s="57">
        <f t="shared" si="10"/>
        <v>24</v>
      </c>
      <c r="Z43" s="57">
        <f t="shared" si="10"/>
        <v>16</v>
      </c>
      <c r="AA43" s="57"/>
      <c r="AB43" s="57"/>
      <c r="AC43" s="57"/>
      <c r="AD43" s="57"/>
      <c r="AE43" s="57"/>
      <c r="AF43" s="57"/>
      <c r="AG43" s="82"/>
      <c r="AH43" s="23"/>
      <c r="AI43" s="23"/>
      <c r="AJ43" s="23"/>
      <c r="AK43" s="23"/>
      <c r="AL43" s="23"/>
      <c r="AM43" s="23"/>
      <c r="AN43" s="23"/>
      <c r="AO43" s="26"/>
      <c r="AP43" s="22"/>
      <c r="AQ43" s="23"/>
      <c r="AR43" s="23"/>
      <c r="AS43" s="23"/>
      <c r="AT43" s="23"/>
      <c r="AU43" s="23"/>
      <c r="AV43" s="23"/>
      <c r="AW43" s="23"/>
      <c r="AX43" s="26"/>
      <c r="AY43" s="22"/>
      <c r="AZ43" s="23"/>
      <c r="BA43" s="23"/>
      <c r="BB43" s="23"/>
      <c r="BC43" s="23"/>
      <c r="BD43" s="23"/>
      <c r="BE43" s="23"/>
      <c r="BF43" s="23"/>
      <c r="BG43" s="26"/>
      <c r="BH43" s="22"/>
      <c r="BI43" s="23"/>
      <c r="BJ43" s="23"/>
      <c r="BK43" s="23"/>
      <c r="BL43" s="23"/>
      <c r="BM43" s="23"/>
      <c r="BN43" s="23"/>
      <c r="BO43" s="23"/>
      <c r="BP43" s="26"/>
      <c r="BQ43" s="22"/>
      <c r="BR43" s="23"/>
      <c r="BS43" s="23"/>
      <c r="BT43" s="23"/>
      <c r="BU43" s="23"/>
      <c r="BV43" s="23"/>
      <c r="BW43" s="23"/>
      <c r="BX43" s="23"/>
      <c r="BY43" s="26"/>
      <c r="BZ43" s="22"/>
      <c r="CA43" s="23"/>
      <c r="CB43" s="23"/>
      <c r="CC43" s="23"/>
      <c r="CD43" s="23"/>
      <c r="CE43" s="23"/>
      <c r="CF43" s="23"/>
      <c r="CG43" s="23"/>
      <c r="CH43" s="26"/>
      <c r="CI43" s="22"/>
      <c r="CJ43" s="23"/>
      <c r="CK43" s="23"/>
      <c r="CL43" s="23"/>
      <c r="CM43" s="23"/>
      <c r="CN43" s="23"/>
      <c r="CO43" s="23"/>
      <c r="CP43" s="23"/>
      <c r="CQ43" s="26"/>
      <c r="CR43" s="22"/>
      <c r="CS43" s="23"/>
      <c r="CT43" s="23"/>
      <c r="CU43" s="23"/>
      <c r="CV43" s="23"/>
      <c r="CW43" s="23"/>
      <c r="CX43" s="23"/>
      <c r="CY43" s="23"/>
      <c r="CZ43" s="26"/>
      <c r="DA43" s="22"/>
      <c r="DB43" s="23"/>
      <c r="DC43" s="23"/>
      <c r="DD43" s="23"/>
      <c r="DE43" s="23"/>
      <c r="DF43" s="23"/>
      <c r="DG43" s="23"/>
      <c r="DH43" s="23"/>
      <c r="DI43" s="26"/>
      <c r="DJ43" s="22"/>
      <c r="DK43" s="23"/>
      <c r="DL43" s="23"/>
      <c r="DM43" s="23"/>
      <c r="DN43" s="23"/>
      <c r="DO43" s="23"/>
      <c r="DP43" s="23"/>
      <c r="DQ43" s="23"/>
      <c r="DR43" s="26"/>
      <c r="DS43" s="22"/>
      <c r="DT43" s="23"/>
      <c r="DU43" s="23"/>
      <c r="DV43" s="23"/>
      <c r="DW43" s="23"/>
      <c r="DX43" s="23"/>
      <c r="DY43" s="23"/>
      <c r="DZ43" s="23"/>
      <c r="EA43" s="26"/>
      <c r="EB43" s="22"/>
      <c r="EC43" s="23"/>
      <c r="ED43" s="23"/>
      <c r="EE43" s="23"/>
      <c r="EF43" s="23"/>
      <c r="EG43" s="23"/>
      <c r="EH43" s="23"/>
      <c r="EI43" s="23"/>
      <c r="EJ43" s="26"/>
      <c r="EK43" s="22"/>
      <c r="EL43" s="23"/>
      <c r="EM43" s="23"/>
      <c r="EN43" s="23"/>
      <c r="EO43" s="23"/>
      <c r="EP43" s="23"/>
      <c r="EQ43" s="23"/>
      <c r="ER43" s="23"/>
      <c r="ES43" s="26"/>
      <c r="ET43" s="22"/>
      <c r="EU43" s="23"/>
      <c r="EV43" s="23"/>
      <c r="EW43" s="23"/>
      <c r="EX43" s="23"/>
      <c r="EY43" s="23"/>
      <c r="EZ43" s="23"/>
      <c r="FA43" s="23"/>
      <c r="FB43" s="26"/>
    </row>
    <row r="44" spans="1:158" ht="11.25">
      <c r="A44" s="3" t="s">
        <v>56</v>
      </c>
      <c r="B44" s="70" t="s">
        <v>57</v>
      </c>
      <c r="C44" s="95">
        <v>3</v>
      </c>
      <c r="D44" s="95"/>
      <c r="E44" s="95"/>
      <c r="F44" s="95"/>
      <c r="G44" s="84"/>
      <c r="H44" s="34">
        <v>78</v>
      </c>
      <c r="I44" s="3"/>
      <c r="J44" s="3">
        <v>26</v>
      </c>
      <c r="K44" s="3"/>
      <c r="L44" s="34">
        <v>52</v>
      </c>
      <c r="M44" s="34"/>
      <c r="N44" s="34">
        <v>32</v>
      </c>
      <c r="O44" s="34">
        <v>20</v>
      </c>
      <c r="P44" s="104"/>
      <c r="Q44" s="35"/>
      <c r="R44" s="92"/>
      <c r="S44" s="35"/>
      <c r="T44" s="92"/>
      <c r="U44" s="35">
        <v>78</v>
      </c>
      <c r="V44" s="92">
        <v>52</v>
      </c>
      <c r="W44" s="35"/>
      <c r="X44" s="92"/>
      <c r="Y44" s="35"/>
      <c r="Z44" s="92"/>
      <c r="AA44" s="35"/>
      <c r="AB44" s="92"/>
      <c r="AC44" s="35"/>
      <c r="AD44" s="92"/>
      <c r="AE44" s="35"/>
      <c r="AF44" s="92"/>
      <c r="AG44" s="110"/>
      <c r="AH44" s="3"/>
      <c r="AI44" s="3"/>
      <c r="AJ44" s="34"/>
      <c r="AK44" s="3"/>
      <c r="AL44" s="3"/>
      <c r="AM44" s="3"/>
      <c r="AN44" s="3"/>
      <c r="AO44" s="36"/>
      <c r="AP44" s="35"/>
      <c r="AQ44" s="3"/>
      <c r="AR44" s="3"/>
      <c r="AS44" s="34"/>
      <c r="AT44" s="3"/>
      <c r="AU44" s="3"/>
      <c r="AV44" s="3"/>
      <c r="AW44" s="3"/>
      <c r="AX44" s="36"/>
      <c r="AY44" s="35"/>
      <c r="AZ44" s="3"/>
      <c r="BA44" s="3"/>
      <c r="BB44" s="34"/>
      <c r="BC44" s="3"/>
      <c r="BD44" s="3"/>
      <c r="BE44" s="3"/>
      <c r="BF44" s="3"/>
      <c r="BG44" s="36"/>
      <c r="BH44" s="35"/>
      <c r="BI44" s="3"/>
      <c r="BJ44" s="3"/>
      <c r="BK44" s="34"/>
      <c r="BL44" s="3"/>
      <c r="BM44" s="3"/>
      <c r="BN44" s="3"/>
      <c r="BO44" s="3"/>
      <c r="BP44" s="36"/>
      <c r="BQ44" s="35"/>
      <c r="BR44" s="3"/>
      <c r="BS44" s="3"/>
      <c r="BT44" s="34"/>
      <c r="BU44" s="3"/>
      <c r="BV44" s="3"/>
      <c r="BW44" s="3"/>
      <c r="BX44" s="3"/>
      <c r="BY44" s="36"/>
      <c r="BZ44" s="35"/>
      <c r="CA44" s="3"/>
      <c r="CB44" s="3"/>
      <c r="CC44" s="34"/>
      <c r="CD44" s="3"/>
      <c r="CE44" s="3"/>
      <c r="CF44" s="3"/>
      <c r="CG44" s="3"/>
      <c r="CH44" s="36"/>
      <c r="CI44" s="35"/>
      <c r="CJ44" s="3"/>
      <c r="CK44" s="3"/>
      <c r="CL44" s="34"/>
      <c r="CM44" s="3"/>
      <c r="CN44" s="3"/>
      <c r="CO44" s="3"/>
      <c r="CP44" s="3"/>
      <c r="CQ44" s="36"/>
      <c r="CR44" s="35"/>
      <c r="CS44" s="3"/>
      <c r="CT44" s="3"/>
      <c r="CU44" s="34"/>
      <c r="CV44" s="3"/>
      <c r="CW44" s="3"/>
      <c r="CX44" s="3"/>
      <c r="CY44" s="3"/>
      <c r="CZ44" s="36"/>
      <c r="DA44" s="35"/>
      <c r="DB44" s="3"/>
      <c r="DC44" s="3"/>
      <c r="DD44" s="34"/>
      <c r="DE44" s="3"/>
      <c r="DF44" s="3"/>
      <c r="DG44" s="3"/>
      <c r="DH44" s="3"/>
      <c r="DI44" s="36"/>
      <c r="DJ44" s="35"/>
      <c r="DK44" s="3"/>
      <c r="DL44" s="3"/>
      <c r="DM44" s="34"/>
      <c r="DN44" s="3"/>
      <c r="DO44" s="3"/>
      <c r="DP44" s="3"/>
      <c r="DQ44" s="3"/>
      <c r="DR44" s="36"/>
      <c r="DS44" s="35"/>
      <c r="DT44" s="3"/>
      <c r="DU44" s="3"/>
      <c r="DV44" s="34"/>
      <c r="DW44" s="3"/>
      <c r="DX44" s="3"/>
      <c r="DY44" s="3"/>
      <c r="DZ44" s="3"/>
      <c r="EA44" s="36"/>
      <c r="EB44" s="35"/>
      <c r="EC44" s="3"/>
      <c r="ED44" s="3"/>
      <c r="EE44" s="34"/>
      <c r="EF44" s="3"/>
      <c r="EG44" s="3"/>
      <c r="EH44" s="3"/>
      <c r="EI44" s="3"/>
      <c r="EJ44" s="36"/>
      <c r="EK44" s="35"/>
      <c r="EL44" s="3"/>
      <c r="EM44" s="3"/>
      <c r="EN44" s="34"/>
      <c r="EO44" s="3"/>
      <c r="EP44" s="3"/>
      <c r="EQ44" s="3"/>
      <c r="ER44" s="3"/>
      <c r="ES44" s="36"/>
      <c r="ET44" s="35"/>
      <c r="EU44" s="3"/>
      <c r="EV44" s="3"/>
      <c r="EW44" s="34"/>
      <c r="EX44" s="3"/>
      <c r="EY44" s="3"/>
      <c r="EZ44" s="3"/>
      <c r="FA44" s="3"/>
      <c r="FB44" s="36"/>
    </row>
    <row r="45" spans="1:158" ht="11.25">
      <c r="A45" s="3" t="s">
        <v>59</v>
      </c>
      <c r="B45" s="70" t="s">
        <v>34</v>
      </c>
      <c r="C45" s="95"/>
      <c r="D45" s="95"/>
      <c r="E45" s="95">
        <v>5</v>
      </c>
      <c r="F45" s="95"/>
      <c r="G45" s="84"/>
      <c r="H45" s="34">
        <v>156</v>
      </c>
      <c r="I45" s="3"/>
      <c r="J45" s="3">
        <v>52</v>
      </c>
      <c r="K45" s="3"/>
      <c r="L45" s="34">
        <v>104</v>
      </c>
      <c r="M45" s="34">
        <v>56</v>
      </c>
      <c r="N45" s="34">
        <v>48</v>
      </c>
      <c r="O45" s="34"/>
      <c r="P45" s="104"/>
      <c r="Q45" s="35"/>
      <c r="R45" s="92"/>
      <c r="S45" s="35"/>
      <c r="T45" s="92"/>
      <c r="U45" s="35">
        <v>72</v>
      </c>
      <c r="V45" s="92">
        <v>48</v>
      </c>
      <c r="W45" s="35">
        <v>60</v>
      </c>
      <c r="X45" s="92">
        <v>40</v>
      </c>
      <c r="Y45" s="35">
        <v>24</v>
      </c>
      <c r="Z45" s="92">
        <v>16</v>
      </c>
      <c r="AA45" s="35"/>
      <c r="AB45" s="92"/>
      <c r="AC45" s="35"/>
      <c r="AD45" s="92"/>
      <c r="AE45" s="35"/>
      <c r="AF45" s="92"/>
      <c r="AG45" s="110"/>
      <c r="AH45" s="3"/>
      <c r="AI45" s="3"/>
      <c r="AJ45" s="34"/>
      <c r="AK45" s="3"/>
      <c r="AL45" s="3"/>
      <c r="AM45" s="3"/>
      <c r="AN45" s="3"/>
      <c r="AO45" s="36"/>
      <c r="AP45" s="35"/>
      <c r="AQ45" s="3"/>
      <c r="AR45" s="3"/>
      <c r="AS45" s="34"/>
      <c r="AT45" s="3"/>
      <c r="AU45" s="3"/>
      <c r="AV45" s="3"/>
      <c r="AW45" s="3"/>
      <c r="AX45" s="36"/>
      <c r="AY45" s="35"/>
      <c r="AZ45" s="3"/>
      <c r="BA45" s="3"/>
      <c r="BB45" s="34"/>
      <c r="BC45" s="3"/>
      <c r="BD45" s="3"/>
      <c r="BE45" s="3"/>
      <c r="BF45" s="3"/>
      <c r="BG45" s="36"/>
      <c r="BH45" s="35"/>
      <c r="BI45" s="3"/>
      <c r="BJ45" s="3"/>
      <c r="BK45" s="34"/>
      <c r="BL45" s="3"/>
      <c r="BM45" s="3"/>
      <c r="BN45" s="3"/>
      <c r="BO45" s="3"/>
      <c r="BP45" s="36"/>
      <c r="BQ45" s="35"/>
      <c r="BR45" s="3"/>
      <c r="BS45" s="3"/>
      <c r="BT45" s="34"/>
      <c r="BU45" s="3"/>
      <c r="BV45" s="3"/>
      <c r="BW45" s="3"/>
      <c r="BX45" s="3"/>
      <c r="BY45" s="36"/>
      <c r="BZ45" s="35"/>
      <c r="CA45" s="3"/>
      <c r="CB45" s="3"/>
      <c r="CC45" s="34"/>
      <c r="CD45" s="3"/>
      <c r="CE45" s="3"/>
      <c r="CF45" s="3"/>
      <c r="CG45" s="3"/>
      <c r="CH45" s="36"/>
      <c r="CI45" s="35"/>
      <c r="CJ45" s="3"/>
      <c r="CK45" s="3"/>
      <c r="CL45" s="34"/>
      <c r="CM45" s="3"/>
      <c r="CN45" s="3"/>
      <c r="CO45" s="3"/>
      <c r="CP45" s="3"/>
      <c r="CQ45" s="36"/>
      <c r="CR45" s="35"/>
      <c r="CS45" s="3"/>
      <c r="CT45" s="3"/>
      <c r="CU45" s="34"/>
      <c r="CV45" s="3"/>
      <c r="CW45" s="3"/>
      <c r="CX45" s="3"/>
      <c r="CY45" s="3"/>
      <c r="CZ45" s="36"/>
      <c r="DA45" s="35"/>
      <c r="DB45" s="3"/>
      <c r="DC45" s="3"/>
      <c r="DD45" s="34"/>
      <c r="DE45" s="3"/>
      <c r="DF45" s="3"/>
      <c r="DG45" s="3"/>
      <c r="DH45" s="3"/>
      <c r="DI45" s="36"/>
      <c r="DJ45" s="35"/>
      <c r="DK45" s="3"/>
      <c r="DL45" s="3"/>
      <c r="DM45" s="34"/>
      <c r="DN45" s="3"/>
      <c r="DO45" s="3"/>
      <c r="DP45" s="3"/>
      <c r="DQ45" s="3"/>
      <c r="DR45" s="36"/>
      <c r="DS45" s="35"/>
      <c r="DT45" s="3"/>
      <c r="DU45" s="3"/>
      <c r="DV45" s="34"/>
      <c r="DW45" s="3"/>
      <c r="DX45" s="3"/>
      <c r="DY45" s="3"/>
      <c r="DZ45" s="3"/>
      <c r="EA45" s="36"/>
      <c r="EB45" s="35"/>
      <c r="EC45" s="3"/>
      <c r="ED45" s="3"/>
      <c r="EE45" s="34"/>
      <c r="EF45" s="3"/>
      <c r="EG45" s="3"/>
      <c r="EH45" s="3"/>
      <c r="EI45" s="3"/>
      <c r="EJ45" s="36"/>
      <c r="EK45" s="35"/>
      <c r="EL45" s="3"/>
      <c r="EM45" s="3"/>
      <c r="EN45" s="34"/>
      <c r="EO45" s="3"/>
      <c r="EP45" s="3"/>
      <c r="EQ45" s="3"/>
      <c r="ER45" s="3"/>
      <c r="ES45" s="36"/>
      <c r="ET45" s="35"/>
      <c r="EU45" s="3"/>
      <c r="EV45" s="3"/>
      <c r="EW45" s="34"/>
      <c r="EX45" s="3"/>
      <c r="EY45" s="3"/>
      <c r="EZ45" s="3"/>
      <c r="FA45" s="3"/>
      <c r="FB45" s="36"/>
    </row>
    <row r="46" spans="1:158" ht="12" thickBot="1">
      <c r="A46" s="3" t="s">
        <v>61</v>
      </c>
      <c r="B46" s="70" t="s">
        <v>37</v>
      </c>
      <c r="C46" s="95"/>
      <c r="D46" s="95"/>
      <c r="E46" s="95">
        <v>4</v>
      </c>
      <c r="F46" s="95"/>
      <c r="G46" s="84"/>
      <c r="H46" s="34">
        <v>90</v>
      </c>
      <c r="I46" s="3"/>
      <c r="J46" s="3">
        <v>30</v>
      </c>
      <c r="K46" s="3"/>
      <c r="L46" s="34">
        <v>60</v>
      </c>
      <c r="M46" s="34">
        <v>44</v>
      </c>
      <c r="N46" s="34"/>
      <c r="O46" s="34">
        <v>16</v>
      </c>
      <c r="P46" s="104"/>
      <c r="Q46" s="35"/>
      <c r="R46" s="92"/>
      <c r="S46" s="35"/>
      <c r="T46" s="92"/>
      <c r="U46" s="35"/>
      <c r="V46" s="92"/>
      <c r="W46" s="35">
        <v>90</v>
      </c>
      <c r="X46" s="92">
        <v>60</v>
      </c>
      <c r="Y46" s="35"/>
      <c r="Z46" s="92"/>
      <c r="AA46" s="35"/>
      <c r="AB46" s="92"/>
      <c r="AC46" s="35"/>
      <c r="AD46" s="92"/>
      <c r="AE46" s="35"/>
      <c r="AF46" s="92"/>
      <c r="AG46" s="110"/>
      <c r="AH46" s="3"/>
      <c r="AI46" s="3"/>
      <c r="AJ46" s="34"/>
      <c r="AK46" s="3"/>
      <c r="AL46" s="3"/>
      <c r="AM46" s="3"/>
      <c r="AN46" s="3"/>
      <c r="AO46" s="36"/>
      <c r="AP46" s="35"/>
      <c r="AQ46" s="3"/>
      <c r="AR46" s="3"/>
      <c r="AS46" s="34"/>
      <c r="AT46" s="3"/>
      <c r="AU46" s="3"/>
      <c r="AV46" s="3"/>
      <c r="AW46" s="3"/>
      <c r="AX46" s="36"/>
      <c r="AY46" s="35"/>
      <c r="AZ46" s="3"/>
      <c r="BA46" s="3"/>
      <c r="BB46" s="34"/>
      <c r="BC46" s="3"/>
      <c r="BD46" s="3"/>
      <c r="BE46" s="3"/>
      <c r="BF46" s="3"/>
      <c r="BG46" s="36"/>
      <c r="BH46" s="35"/>
      <c r="BI46" s="3"/>
      <c r="BJ46" s="3"/>
      <c r="BK46" s="34"/>
      <c r="BL46" s="3"/>
      <c r="BM46" s="3"/>
      <c r="BN46" s="3"/>
      <c r="BO46" s="3"/>
      <c r="BP46" s="36"/>
      <c r="BQ46" s="35"/>
      <c r="BR46" s="3"/>
      <c r="BS46" s="3"/>
      <c r="BT46" s="34"/>
      <c r="BU46" s="3"/>
      <c r="BV46" s="3"/>
      <c r="BW46" s="3"/>
      <c r="BX46" s="3"/>
      <c r="BY46" s="36"/>
      <c r="BZ46" s="35"/>
      <c r="CA46" s="3"/>
      <c r="CB46" s="3"/>
      <c r="CC46" s="34"/>
      <c r="CD46" s="3"/>
      <c r="CE46" s="3"/>
      <c r="CF46" s="3"/>
      <c r="CG46" s="3"/>
      <c r="CH46" s="36"/>
      <c r="CI46" s="35"/>
      <c r="CJ46" s="3"/>
      <c r="CK46" s="3"/>
      <c r="CL46" s="34"/>
      <c r="CM46" s="3"/>
      <c r="CN46" s="3"/>
      <c r="CO46" s="3"/>
      <c r="CP46" s="3"/>
      <c r="CQ46" s="36"/>
      <c r="CR46" s="35"/>
      <c r="CS46" s="3"/>
      <c r="CT46" s="3"/>
      <c r="CU46" s="34"/>
      <c r="CV46" s="3"/>
      <c r="CW46" s="3"/>
      <c r="CX46" s="3"/>
      <c r="CY46" s="3"/>
      <c r="CZ46" s="36"/>
      <c r="DA46" s="35"/>
      <c r="DB46" s="3"/>
      <c r="DC46" s="3"/>
      <c r="DD46" s="34"/>
      <c r="DE46" s="3"/>
      <c r="DF46" s="3"/>
      <c r="DG46" s="3"/>
      <c r="DH46" s="3"/>
      <c r="DI46" s="36"/>
      <c r="DJ46" s="35"/>
      <c r="DK46" s="3"/>
      <c r="DL46" s="3"/>
      <c r="DM46" s="34"/>
      <c r="DN46" s="3"/>
      <c r="DO46" s="3"/>
      <c r="DP46" s="3"/>
      <c r="DQ46" s="3"/>
      <c r="DR46" s="36"/>
      <c r="DS46" s="35"/>
      <c r="DT46" s="3"/>
      <c r="DU46" s="3"/>
      <c r="DV46" s="34"/>
      <c r="DW46" s="3"/>
      <c r="DX46" s="3"/>
      <c r="DY46" s="3"/>
      <c r="DZ46" s="3"/>
      <c r="EA46" s="36"/>
      <c r="EB46" s="35"/>
      <c r="EC46" s="3"/>
      <c r="ED46" s="3"/>
      <c r="EE46" s="34"/>
      <c r="EF46" s="3"/>
      <c r="EG46" s="3"/>
      <c r="EH46" s="3"/>
      <c r="EI46" s="3"/>
      <c r="EJ46" s="36"/>
      <c r="EK46" s="35"/>
      <c r="EL46" s="3"/>
      <c r="EM46" s="3"/>
      <c r="EN46" s="34"/>
      <c r="EO46" s="3"/>
      <c r="EP46" s="3"/>
      <c r="EQ46" s="3"/>
      <c r="ER46" s="3"/>
      <c r="ES46" s="36"/>
      <c r="ET46" s="35"/>
      <c r="EU46" s="3"/>
      <c r="EV46" s="3"/>
      <c r="EW46" s="34"/>
      <c r="EX46" s="3"/>
      <c r="EY46" s="3"/>
      <c r="EZ46" s="3"/>
      <c r="FA46" s="3"/>
      <c r="FB46" s="36"/>
    </row>
    <row r="47" spans="1:158" s="24" customFormat="1" ht="21.75" thickBot="1">
      <c r="A47" s="23" t="s">
        <v>366</v>
      </c>
      <c r="B47" s="69" t="s">
        <v>337</v>
      </c>
      <c r="C47" s="57">
        <f aca="true" t="shared" si="11" ref="C47:P47">C48+C64</f>
        <v>17</v>
      </c>
      <c r="D47" s="57">
        <f t="shared" si="11"/>
        <v>5</v>
      </c>
      <c r="E47" s="57">
        <f t="shared" si="11"/>
        <v>12</v>
      </c>
      <c r="F47" s="57">
        <f t="shared" si="11"/>
        <v>3</v>
      </c>
      <c r="G47" s="82">
        <f t="shared" si="11"/>
        <v>0</v>
      </c>
      <c r="H47" s="22">
        <f t="shared" si="11"/>
        <v>2887</v>
      </c>
      <c r="I47" s="22">
        <f t="shared" si="11"/>
        <v>0</v>
      </c>
      <c r="J47" s="22">
        <f t="shared" si="11"/>
        <v>939</v>
      </c>
      <c r="K47" s="22">
        <f t="shared" si="11"/>
        <v>0</v>
      </c>
      <c r="L47" s="22">
        <f t="shared" si="11"/>
        <v>1948</v>
      </c>
      <c r="M47" s="22">
        <f t="shared" si="11"/>
        <v>1077</v>
      </c>
      <c r="N47" s="22">
        <f t="shared" si="11"/>
        <v>670</v>
      </c>
      <c r="O47" s="22">
        <f t="shared" si="11"/>
        <v>156</v>
      </c>
      <c r="P47" s="72">
        <f t="shared" si="11"/>
        <v>45</v>
      </c>
      <c r="Q47" s="22"/>
      <c r="R47" s="57"/>
      <c r="S47" s="22"/>
      <c r="T47" s="57"/>
      <c r="U47" s="22">
        <f aca="true" t="shared" si="12" ref="U47:AF47">U48+U64</f>
        <v>306</v>
      </c>
      <c r="V47" s="57">
        <f t="shared" si="12"/>
        <v>204</v>
      </c>
      <c r="W47" s="22">
        <f t="shared" si="12"/>
        <v>123</v>
      </c>
      <c r="X47" s="57">
        <f t="shared" si="12"/>
        <v>82</v>
      </c>
      <c r="Y47" s="22">
        <f t="shared" si="12"/>
        <v>529</v>
      </c>
      <c r="Z47" s="57">
        <f t="shared" si="12"/>
        <v>356</v>
      </c>
      <c r="AA47" s="22">
        <f t="shared" si="12"/>
        <v>855</v>
      </c>
      <c r="AB47" s="57">
        <f t="shared" si="12"/>
        <v>578</v>
      </c>
      <c r="AC47" s="22">
        <f t="shared" si="12"/>
        <v>695</v>
      </c>
      <c r="AD47" s="57">
        <f t="shared" si="12"/>
        <v>468</v>
      </c>
      <c r="AE47" s="22">
        <f t="shared" si="12"/>
        <v>379</v>
      </c>
      <c r="AF47" s="57">
        <f t="shared" si="12"/>
        <v>260</v>
      </c>
      <c r="AG47" s="82"/>
      <c r="AH47" s="23"/>
      <c r="AI47" s="23"/>
      <c r="AJ47" s="23"/>
      <c r="AK47" s="23"/>
      <c r="AL47" s="23"/>
      <c r="AM47" s="23"/>
      <c r="AN47" s="23"/>
      <c r="AO47" s="26"/>
      <c r="AP47" s="22"/>
      <c r="AQ47" s="23"/>
      <c r="AR47" s="23"/>
      <c r="AS47" s="23"/>
      <c r="AT47" s="23"/>
      <c r="AU47" s="23"/>
      <c r="AV47" s="23"/>
      <c r="AW47" s="23"/>
      <c r="AX47" s="26"/>
      <c r="AY47" s="22"/>
      <c r="AZ47" s="23"/>
      <c r="BA47" s="23"/>
      <c r="BB47" s="23"/>
      <c r="BC47" s="23"/>
      <c r="BD47" s="23"/>
      <c r="BE47" s="23"/>
      <c r="BF47" s="23"/>
      <c r="BG47" s="26"/>
      <c r="BH47" s="22"/>
      <c r="BI47" s="23"/>
      <c r="BJ47" s="23"/>
      <c r="BK47" s="23"/>
      <c r="BL47" s="23"/>
      <c r="BM47" s="23"/>
      <c r="BN47" s="23"/>
      <c r="BO47" s="23"/>
      <c r="BP47" s="26"/>
      <c r="BQ47" s="22"/>
      <c r="BR47" s="23"/>
      <c r="BS47" s="23"/>
      <c r="BT47" s="23"/>
      <c r="BU47" s="23"/>
      <c r="BV47" s="23"/>
      <c r="BW47" s="23"/>
      <c r="BX47" s="23"/>
      <c r="BY47" s="26"/>
      <c r="BZ47" s="22"/>
      <c r="CA47" s="23"/>
      <c r="CB47" s="23"/>
      <c r="CC47" s="23"/>
      <c r="CD47" s="23"/>
      <c r="CE47" s="23"/>
      <c r="CF47" s="23"/>
      <c r="CG47" s="23"/>
      <c r="CH47" s="26"/>
      <c r="CI47" s="22"/>
      <c r="CJ47" s="23"/>
      <c r="CK47" s="23"/>
      <c r="CL47" s="23"/>
      <c r="CM47" s="23"/>
      <c r="CN47" s="23"/>
      <c r="CO47" s="23"/>
      <c r="CP47" s="23"/>
      <c r="CQ47" s="26"/>
      <c r="CR47" s="22"/>
      <c r="CS47" s="23"/>
      <c r="CT47" s="23"/>
      <c r="CU47" s="23"/>
      <c r="CV47" s="23"/>
      <c r="CW47" s="23"/>
      <c r="CX47" s="23"/>
      <c r="CY47" s="23"/>
      <c r="CZ47" s="26"/>
      <c r="DA47" s="22"/>
      <c r="DB47" s="23"/>
      <c r="DC47" s="23"/>
      <c r="DD47" s="23"/>
      <c r="DE47" s="23"/>
      <c r="DF47" s="23"/>
      <c r="DG47" s="23"/>
      <c r="DH47" s="23"/>
      <c r="DI47" s="26"/>
      <c r="DJ47" s="22"/>
      <c r="DK47" s="23"/>
      <c r="DL47" s="23"/>
      <c r="DM47" s="23"/>
      <c r="DN47" s="23"/>
      <c r="DO47" s="23"/>
      <c r="DP47" s="23"/>
      <c r="DQ47" s="23"/>
      <c r="DR47" s="26"/>
      <c r="DS47" s="22"/>
      <c r="DT47" s="23"/>
      <c r="DU47" s="23"/>
      <c r="DV47" s="23"/>
      <c r="DW47" s="23"/>
      <c r="DX47" s="23"/>
      <c r="DY47" s="23"/>
      <c r="DZ47" s="23"/>
      <c r="EA47" s="26"/>
      <c r="EB47" s="22"/>
      <c r="EC47" s="23"/>
      <c r="ED47" s="23"/>
      <c r="EE47" s="23"/>
      <c r="EF47" s="23"/>
      <c r="EG47" s="23"/>
      <c r="EH47" s="23"/>
      <c r="EI47" s="23"/>
      <c r="EJ47" s="26"/>
      <c r="EK47" s="22"/>
      <c r="EL47" s="23"/>
      <c r="EM47" s="23"/>
      <c r="EN47" s="23"/>
      <c r="EO47" s="23"/>
      <c r="EP47" s="23"/>
      <c r="EQ47" s="23"/>
      <c r="ER47" s="23"/>
      <c r="ES47" s="26"/>
      <c r="ET47" s="22"/>
      <c r="EU47" s="23"/>
      <c r="EV47" s="23"/>
      <c r="EW47" s="23"/>
      <c r="EX47" s="23"/>
      <c r="EY47" s="23"/>
      <c r="EZ47" s="23"/>
      <c r="FA47" s="23"/>
      <c r="FB47" s="26"/>
    </row>
    <row r="48" spans="1:158" s="24" customFormat="1" ht="21.75" thickBot="1">
      <c r="A48" s="23" t="s">
        <v>367</v>
      </c>
      <c r="B48" s="69" t="s">
        <v>62</v>
      </c>
      <c r="C48" s="57">
        <f>COUNT(C49:C63)</f>
        <v>5</v>
      </c>
      <c r="D48" s="57">
        <f>COUNT(D49:D63)</f>
        <v>3</v>
      </c>
      <c r="E48" s="57">
        <f>COUNT(E49:E63)</f>
        <v>7</v>
      </c>
      <c r="F48" s="57"/>
      <c r="G48" s="82"/>
      <c r="H48" s="23">
        <f aca="true" t="shared" si="13" ref="H48:O48">SUM(H49:H63)</f>
        <v>976</v>
      </c>
      <c r="I48" s="23">
        <f t="shared" si="13"/>
        <v>0</v>
      </c>
      <c r="J48" s="23">
        <f t="shared" si="13"/>
        <v>313</v>
      </c>
      <c r="K48" s="23">
        <f t="shared" si="13"/>
        <v>0</v>
      </c>
      <c r="L48" s="23">
        <f t="shared" si="13"/>
        <v>663</v>
      </c>
      <c r="M48" s="23">
        <f t="shared" si="13"/>
        <v>344</v>
      </c>
      <c r="N48" s="23">
        <f t="shared" si="13"/>
        <v>265</v>
      </c>
      <c r="O48" s="23">
        <f t="shared" si="13"/>
        <v>54</v>
      </c>
      <c r="P48" s="61"/>
      <c r="Q48" s="22"/>
      <c r="R48" s="26"/>
      <c r="S48" s="22"/>
      <c r="T48" s="26"/>
      <c r="U48" s="22">
        <f aca="true" t="shared" si="14" ref="U48:AZ48">SUM(U49:U63)</f>
        <v>126</v>
      </c>
      <c r="V48" s="26">
        <f t="shared" si="14"/>
        <v>84</v>
      </c>
      <c r="W48" s="22">
        <f t="shared" si="14"/>
        <v>63</v>
      </c>
      <c r="X48" s="26">
        <f t="shared" si="14"/>
        <v>42</v>
      </c>
      <c r="Y48" s="22">
        <f t="shared" si="14"/>
        <v>181</v>
      </c>
      <c r="Z48" s="26">
        <f t="shared" si="14"/>
        <v>124</v>
      </c>
      <c r="AA48" s="22">
        <f t="shared" si="14"/>
        <v>211</v>
      </c>
      <c r="AB48" s="26">
        <f t="shared" si="14"/>
        <v>149</v>
      </c>
      <c r="AC48" s="22">
        <f t="shared" si="14"/>
        <v>284</v>
      </c>
      <c r="AD48" s="26">
        <f t="shared" si="14"/>
        <v>190</v>
      </c>
      <c r="AE48" s="22">
        <f t="shared" si="14"/>
        <v>111</v>
      </c>
      <c r="AF48" s="26">
        <f t="shared" si="14"/>
        <v>74</v>
      </c>
      <c r="AG48" s="82">
        <f t="shared" si="14"/>
        <v>0</v>
      </c>
      <c r="AH48" s="23">
        <f t="shared" si="14"/>
        <v>0</v>
      </c>
      <c r="AI48" s="23">
        <f t="shared" si="14"/>
        <v>0</v>
      </c>
      <c r="AJ48" s="23">
        <f t="shared" si="14"/>
        <v>0</v>
      </c>
      <c r="AK48" s="23">
        <f t="shared" si="14"/>
        <v>0</v>
      </c>
      <c r="AL48" s="23">
        <f t="shared" si="14"/>
        <v>0</v>
      </c>
      <c r="AM48" s="23">
        <f t="shared" si="14"/>
        <v>0</v>
      </c>
      <c r="AN48" s="23">
        <f t="shared" si="14"/>
        <v>0</v>
      </c>
      <c r="AO48" s="23">
        <f t="shared" si="14"/>
        <v>0</v>
      </c>
      <c r="AP48" s="23">
        <f t="shared" si="14"/>
        <v>0</v>
      </c>
      <c r="AQ48" s="23">
        <f t="shared" si="14"/>
        <v>0</v>
      </c>
      <c r="AR48" s="23">
        <f t="shared" si="14"/>
        <v>0</v>
      </c>
      <c r="AS48" s="23">
        <f t="shared" si="14"/>
        <v>0</v>
      </c>
      <c r="AT48" s="23">
        <f t="shared" si="14"/>
        <v>0</v>
      </c>
      <c r="AU48" s="23">
        <f t="shared" si="14"/>
        <v>0</v>
      </c>
      <c r="AV48" s="23">
        <f t="shared" si="14"/>
        <v>0</v>
      </c>
      <c r="AW48" s="23">
        <f t="shared" si="14"/>
        <v>0</v>
      </c>
      <c r="AX48" s="23">
        <f t="shared" si="14"/>
        <v>0</v>
      </c>
      <c r="AY48" s="23">
        <f t="shared" si="14"/>
        <v>0</v>
      </c>
      <c r="AZ48" s="23">
        <f t="shared" si="14"/>
        <v>0</v>
      </c>
      <c r="BA48" s="23">
        <f aca="true" t="shared" si="15" ref="BA48:CF48">SUM(BA49:BA63)</f>
        <v>0</v>
      </c>
      <c r="BB48" s="23">
        <f t="shared" si="15"/>
        <v>0</v>
      </c>
      <c r="BC48" s="23">
        <f t="shared" si="15"/>
        <v>0</v>
      </c>
      <c r="BD48" s="23">
        <f t="shared" si="15"/>
        <v>0</v>
      </c>
      <c r="BE48" s="23">
        <f t="shared" si="15"/>
        <v>0</v>
      </c>
      <c r="BF48" s="23">
        <f t="shared" si="15"/>
        <v>0</v>
      </c>
      <c r="BG48" s="23">
        <f t="shared" si="15"/>
        <v>0</v>
      </c>
      <c r="BH48" s="23">
        <f t="shared" si="15"/>
        <v>0</v>
      </c>
      <c r="BI48" s="23">
        <f t="shared" si="15"/>
        <v>0</v>
      </c>
      <c r="BJ48" s="23">
        <f t="shared" si="15"/>
        <v>0</v>
      </c>
      <c r="BK48" s="23">
        <f t="shared" si="15"/>
        <v>0</v>
      </c>
      <c r="BL48" s="23">
        <f t="shared" si="15"/>
        <v>0</v>
      </c>
      <c r="BM48" s="23">
        <f t="shared" si="15"/>
        <v>0</v>
      </c>
      <c r="BN48" s="23">
        <f t="shared" si="15"/>
        <v>0</v>
      </c>
      <c r="BO48" s="23">
        <f t="shared" si="15"/>
        <v>0</v>
      </c>
      <c r="BP48" s="23">
        <f t="shared" si="15"/>
        <v>0</v>
      </c>
      <c r="BQ48" s="23">
        <f t="shared" si="15"/>
        <v>0</v>
      </c>
      <c r="BR48" s="23">
        <f t="shared" si="15"/>
        <v>0</v>
      </c>
      <c r="BS48" s="23">
        <f t="shared" si="15"/>
        <v>0</v>
      </c>
      <c r="BT48" s="23">
        <f t="shared" si="15"/>
        <v>0</v>
      </c>
      <c r="BU48" s="23">
        <f t="shared" si="15"/>
        <v>0</v>
      </c>
      <c r="BV48" s="23">
        <f t="shared" si="15"/>
        <v>0</v>
      </c>
      <c r="BW48" s="23">
        <f t="shared" si="15"/>
        <v>0</v>
      </c>
      <c r="BX48" s="23">
        <f t="shared" si="15"/>
        <v>0</v>
      </c>
      <c r="BY48" s="23">
        <f t="shared" si="15"/>
        <v>0</v>
      </c>
      <c r="BZ48" s="23">
        <f t="shared" si="15"/>
        <v>0</v>
      </c>
      <c r="CA48" s="23">
        <f t="shared" si="15"/>
        <v>0</v>
      </c>
      <c r="CB48" s="23">
        <f t="shared" si="15"/>
        <v>0</v>
      </c>
      <c r="CC48" s="23">
        <f t="shared" si="15"/>
        <v>0</v>
      </c>
      <c r="CD48" s="23">
        <f t="shared" si="15"/>
        <v>0</v>
      </c>
      <c r="CE48" s="23">
        <f t="shared" si="15"/>
        <v>0</v>
      </c>
      <c r="CF48" s="23">
        <f t="shared" si="15"/>
        <v>0</v>
      </c>
      <c r="CG48" s="23">
        <f aca="true" t="shared" si="16" ref="CG48:DL48">SUM(CG49:CG63)</f>
        <v>0</v>
      </c>
      <c r="CH48" s="23">
        <f t="shared" si="16"/>
        <v>0</v>
      </c>
      <c r="CI48" s="23">
        <f t="shared" si="16"/>
        <v>0</v>
      </c>
      <c r="CJ48" s="23">
        <f t="shared" si="16"/>
        <v>0</v>
      </c>
      <c r="CK48" s="23">
        <f t="shared" si="16"/>
        <v>0</v>
      </c>
      <c r="CL48" s="23">
        <f t="shared" si="16"/>
        <v>0</v>
      </c>
      <c r="CM48" s="23">
        <f t="shared" si="16"/>
        <v>0</v>
      </c>
      <c r="CN48" s="23">
        <f t="shared" si="16"/>
        <v>0</v>
      </c>
      <c r="CO48" s="23">
        <f t="shared" si="16"/>
        <v>0</v>
      </c>
      <c r="CP48" s="23">
        <f t="shared" si="16"/>
        <v>0</v>
      </c>
      <c r="CQ48" s="23">
        <f t="shared" si="16"/>
        <v>0</v>
      </c>
      <c r="CR48" s="23">
        <f t="shared" si="16"/>
        <v>0</v>
      </c>
      <c r="CS48" s="23">
        <f t="shared" si="16"/>
        <v>0</v>
      </c>
      <c r="CT48" s="23">
        <f t="shared" si="16"/>
        <v>0</v>
      </c>
      <c r="CU48" s="23">
        <f t="shared" si="16"/>
        <v>0</v>
      </c>
      <c r="CV48" s="23">
        <f t="shared" si="16"/>
        <v>0</v>
      </c>
      <c r="CW48" s="23">
        <f t="shared" si="16"/>
        <v>0</v>
      </c>
      <c r="CX48" s="23">
        <f t="shared" si="16"/>
        <v>0</v>
      </c>
      <c r="CY48" s="23">
        <f t="shared" si="16"/>
        <v>0</v>
      </c>
      <c r="CZ48" s="23">
        <f t="shared" si="16"/>
        <v>0</v>
      </c>
      <c r="DA48" s="23">
        <f t="shared" si="16"/>
        <v>0</v>
      </c>
      <c r="DB48" s="23">
        <f t="shared" si="16"/>
        <v>0</v>
      </c>
      <c r="DC48" s="23">
        <f t="shared" si="16"/>
        <v>0</v>
      </c>
      <c r="DD48" s="23">
        <f t="shared" si="16"/>
        <v>0</v>
      </c>
      <c r="DE48" s="23">
        <f t="shared" si="16"/>
        <v>0</v>
      </c>
      <c r="DF48" s="23">
        <f t="shared" si="16"/>
        <v>0</v>
      </c>
      <c r="DG48" s="23">
        <f t="shared" si="16"/>
        <v>0</v>
      </c>
      <c r="DH48" s="23">
        <f t="shared" si="16"/>
        <v>0</v>
      </c>
      <c r="DI48" s="23">
        <f t="shared" si="16"/>
        <v>0</v>
      </c>
      <c r="DJ48" s="23">
        <f t="shared" si="16"/>
        <v>0</v>
      </c>
      <c r="DK48" s="23">
        <f t="shared" si="16"/>
        <v>0</v>
      </c>
      <c r="DL48" s="23">
        <f t="shared" si="16"/>
        <v>0</v>
      </c>
      <c r="DM48" s="23">
        <f aca="true" t="shared" si="17" ref="DM48:ER48">SUM(DM49:DM63)</f>
        <v>0</v>
      </c>
      <c r="DN48" s="23">
        <f t="shared" si="17"/>
        <v>0</v>
      </c>
      <c r="DO48" s="23">
        <f t="shared" si="17"/>
        <v>0</v>
      </c>
      <c r="DP48" s="23">
        <f t="shared" si="17"/>
        <v>0</v>
      </c>
      <c r="DQ48" s="23">
        <f t="shared" si="17"/>
        <v>0</v>
      </c>
      <c r="DR48" s="23">
        <f t="shared" si="17"/>
        <v>0</v>
      </c>
      <c r="DS48" s="23">
        <f t="shared" si="17"/>
        <v>0</v>
      </c>
      <c r="DT48" s="23">
        <f t="shared" si="17"/>
        <v>0</v>
      </c>
      <c r="DU48" s="23">
        <f t="shared" si="17"/>
        <v>0</v>
      </c>
      <c r="DV48" s="23">
        <f t="shared" si="17"/>
        <v>0</v>
      </c>
      <c r="DW48" s="23">
        <f t="shared" si="17"/>
        <v>0</v>
      </c>
      <c r="DX48" s="23">
        <f t="shared" si="17"/>
        <v>0</v>
      </c>
      <c r="DY48" s="23">
        <f t="shared" si="17"/>
        <v>0</v>
      </c>
      <c r="DZ48" s="23">
        <f t="shared" si="17"/>
        <v>0</v>
      </c>
      <c r="EA48" s="23">
        <f t="shared" si="17"/>
        <v>0</v>
      </c>
      <c r="EB48" s="23">
        <f t="shared" si="17"/>
        <v>0</v>
      </c>
      <c r="EC48" s="23">
        <f t="shared" si="17"/>
        <v>0</v>
      </c>
      <c r="ED48" s="23">
        <f t="shared" si="17"/>
        <v>0</v>
      </c>
      <c r="EE48" s="23">
        <f t="shared" si="17"/>
        <v>0</v>
      </c>
      <c r="EF48" s="23">
        <f t="shared" si="17"/>
        <v>0</v>
      </c>
      <c r="EG48" s="23">
        <f t="shared" si="17"/>
        <v>0</v>
      </c>
      <c r="EH48" s="23">
        <f t="shared" si="17"/>
        <v>0</v>
      </c>
      <c r="EI48" s="23">
        <f t="shared" si="17"/>
        <v>0</v>
      </c>
      <c r="EJ48" s="23">
        <f t="shared" si="17"/>
        <v>0</v>
      </c>
      <c r="EK48" s="23">
        <f t="shared" si="17"/>
        <v>0</v>
      </c>
      <c r="EL48" s="23">
        <f t="shared" si="17"/>
        <v>0</v>
      </c>
      <c r="EM48" s="23">
        <f t="shared" si="17"/>
        <v>0</v>
      </c>
      <c r="EN48" s="23">
        <f t="shared" si="17"/>
        <v>0</v>
      </c>
      <c r="EO48" s="23">
        <f t="shared" si="17"/>
        <v>0</v>
      </c>
      <c r="EP48" s="23">
        <f t="shared" si="17"/>
        <v>0</v>
      </c>
      <c r="EQ48" s="23">
        <f t="shared" si="17"/>
        <v>0</v>
      </c>
      <c r="ER48" s="23">
        <f t="shared" si="17"/>
        <v>0</v>
      </c>
      <c r="ES48" s="23">
        <f aca="true" t="shared" si="18" ref="ES48:FB48">SUM(ES49:ES63)</f>
        <v>0</v>
      </c>
      <c r="ET48" s="23">
        <f t="shared" si="18"/>
        <v>0</v>
      </c>
      <c r="EU48" s="23">
        <f t="shared" si="18"/>
        <v>0</v>
      </c>
      <c r="EV48" s="23">
        <f t="shared" si="18"/>
        <v>0</v>
      </c>
      <c r="EW48" s="23">
        <f t="shared" si="18"/>
        <v>0</v>
      </c>
      <c r="EX48" s="23">
        <f t="shared" si="18"/>
        <v>0</v>
      </c>
      <c r="EY48" s="23">
        <f t="shared" si="18"/>
        <v>0</v>
      </c>
      <c r="EZ48" s="23">
        <f t="shared" si="18"/>
        <v>0</v>
      </c>
      <c r="FA48" s="23">
        <f t="shared" si="18"/>
        <v>0</v>
      </c>
      <c r="FB48" s="23">
        <f t="shared" si="18"/>
        <v>0</v>
      </c>
    </row>
    <row r="49" spans="1:159" ht="22.5">
      <c r="A49" s="3" t="s">
        <v>67</v>
      </c>
      <c r="B49" s="70" t="s">
        <v>68</v>
      </c>
      <c r="C49" s="95"/>
      <c r="D49" s="95"/>
      <c r="E49" s="95">
        <v>6</v>
      </c>
      <c r="F49" s="95"/>
      <c r="G49" s="84"/>
      <c r="H49" s="34">
        <v>63</v>
      </c>
      <c r="I49" s="3"/>
      <c r="J49" s="3">
        <v>21</v>
      </c>
      <c r="K49" s="3"/>
      <c r="L49" s="34">
        <v>42</v>
      </c>
      <c r="M49" s="34">
        <v>10</v>
      </c>
      <c r="N49" s="34">
        <v>32</v>
      </c>
      <c r="O49" s="34"/>
      <c r="P49" s="104"/>
      <c r="Q49" s="35"/>
      <c r="R49" s="92"/>
      <c r="S49" s="35"/>
      <c r="T49" s="92"/>
      <c r="U49" s="35"/>
      <c r="V49" s="92"/>
      <c r="W49" s="35"/>
      <c r="X49" s="92"/>
      <c r="Y49" s="35"/>
      <c r="Z49" s="92"/>
      <c r="AA49" s="35">
        <v>63</v>
      </c>
      <c r="AB49" s="92">
        <v>42</v>
      </c>
      <c r="AC49" s="35"/>
      <c r="AD49" s="92"/>
      <c r="AE49" s="35"/>
      <c r="AF49" s="92"/>
      <c r="AG49" s="110"/>
      <c r="AH49" s="3"/>
      <c r="AI49" s="3"/>
      <c r="AJ49" s="34"/>
      <c r="AK49" s="3"/>
      <c r="AL49" s="3"/>
      <c r="AM49" s="3"/>
      <c r="AN49" s="3"/>
      <c r="AO49" s="36"/>
      <c r="AP49" s="35"/>
      <c r="AQ49" s="3"/>
      <c r="AR49" s="3"/>
      <c r="AS49" s="34"/>
      <c r="AT49" s="3"/>
      <c r="AU49" s="3"/>
      <c r="AV49" s="3"/>
      <c r="AW49" s="3"/>
      <c r="AX49" s="36"/>
      <c r="AY49" s="35"/>
      <c r="AZ49" s="3"/>
      <c r="BA49" s="3"/>
      <c r="BB49" s="34"/>
      <c r="BC49" s="3"/>
      <c r="BD49" s="3"/>
      <c r="BE49" s="3"/>
      <c r="BF49" s="3"/>
      <c r="BG49" s="36"/>
      <c r="BH49" s="35"/>
      <c r="BI49" s="3"/>
      <c r="BJ49" s="3"/>
      <c r="BK49" s="34"/>
      <c r="BL49" s="3"/>
      <c r="BM49" s="3"/>
      <c r="BN49" s="3"/>
      <c r="BO49" s="3"/>
      <c r="BP49" s="36"/>
      <c r="BQ49" s="35"/>
      <c r="BR49" s="3"/>
      <c r="BS49" s="3"/>
      <c r="BT49" s="34"/>
      <c r="BU49" s="3"/>
      <c r="BV49" s="3"/>
      <c r="BW49" s="3"/>
      <c r="BX49" s="3"/>
      <c r="BY49" s="36"/>
      <c r="BZ49" s="35"/>
      <c r="CA49" s="3"/>
      <c r="CB49" s="3"/>
      <c r="CC49" s="34"/>
      <c r="CD49" s="3"/>
      <c r="CE49" s="3"/>
      <c r="CF49" s="3"/>
      <c r="CG49" s="3"/>
      <c r="CH49" s="36"/>
      <c r="CI49" s="35"/>
      <c r="CJ49" s="3"/>
      <c r="CK49" s="3"/>
      <c r="CL49" s="34"/>
      <c r="CM49" s="3"/>
      <c r="CN49" s="3"/>
      <c r="CO49" s="3"/>
      <c r="CP49" s="3"/>
      <c r="CQ49" s="36"/>
      <c r="CR49" s="35"/>
      <c r="CS49" s="3"/>
      <c r="CT49" s="3"/>
      <c r="CU49" s="34"/>
      <c r="CV49" s="3"/>
      <c r="CW49" s="3"/>
      <c r="CX49" s="3"/>
      <c r="CY49" s="3"/>
      <c r="CZ49" s="36"/>
      <c r="DA49" s="35"/>
      <c r="DB49" s="3"/>
      <c r="DC49" s="3"/>
      <c r="DD49" s="34"/>
      <c r="DE49" s="3"/>
      <c r="DF49" s="3"/>
      <c r="DG49" s="3"/>
      <c r="DH49" s="3"/>
      <c r="DI49" s="36"/>
      <c r="DJ49" s="35"/>
      <c r="DK49" s="3"/>
      <c r="DL49" s="3"/>
      <c r="DM49" s="34"/>
      <c r="DN49" s="3"/>
      <c r="DO49" s="3"/>
      <c r="DP49" s="3"/>
      <c r="DQ49" s="3"/>
      <c r="DR49" s="36"/>
      <c r="DS49" s="35"/>
      <c r="DT49" s="3"/>
      <c r="DU49" s="3"/>
      <c r="DV49" s="34"/>
      <c r="DW49" s="3"/>
      <c r="DX49" s="3"/>
      <c r="DY49" s="3"/>
      <c r="DZ49" s="3"/>
      <c r="EA49" s="36"/>
      <c r="EB49" s="35"/>
      <c r="EC49" s="3"/>
      <c r="ED49" s="3"/>
      <c r="EE49" s="34"/>
      <c r="EF49" s="3"/>
      <c r="EG49" s="3"/>
      <c r="EH49" s="3"/>
      <c r="EI49" s="3"/>
      <c r="EJ49" s="36"/>
      <c r="EK49" s="35"/>
      <c r="EL49" s="3"/>
      <c r="EM49" s="3"/>
      <c r="EN49" s="34"/>
      <c r="EO49" s="3"/>
      <c r="EP49" s="3"/>
      <c r="EQ49" s="3"/>
      <c r="ER49" s="3"/>
      <c r="ES49" s="36"/>
      <c r="ET49" s="35"/>
      <c r="EU49" s="3"/>
      <c r="EV49" s="3"/>
      <c r="EW49" s="34"/>
      <c r="EX49" s="3"/>
      <c r="EY49" s="3"/>
      <c r="EZ49" s="3"/>
      <c r="FA49" s="3"/>
      <c r="FB49" s="36"/>
      <c r="FC49" s="2">
        <v>10</v>
      </c>
    </row>
    <row r="50" spans="1:159" ht="22.5">
      <c r="A50" s="3" t="s">
        <v>70</v>
      </c>
      <c r="B50" s="70" t="s">
        <v>71</v>
      </c>
      <c r="C50" s="95"/>
      <c r="D50" s="95"/>
      <c r="E50" s="95">
        <v>7</v>
      </c>
      <c r="F50" s="95"/>
      <c r="G50" s="84"/>
      <c r="H50" s="34">
        <v>62</v>
      </c>
      <c r="I50" s="3"/>
      <c r="J50" s="3">
        <v>20</v>
      </c>
      <c r="K50" s="3"/>
      <c r="L50" s="34">
        <v>42</v>
      </c>
      <c r="M50" s="34">
        <v>30</v>
      </c>
      <c r="N50" s="34">
        <v>12</v>
      </c>
      <c r="O50" s="34"/>
      <c r="P50" s="104"/>
      <c r="Q50" s="35"/>
      <c r="R50" s="92"/>
      <c r="S50" s="35"/>
      <c r="T50" s="92"/>
      <c r="U50" s="35"/>
      <c r="V50" s="92"/>
      <c r="W50" s="35"/>
      <c r="X50" s="92"/>
      <c r="Y50" s="35"/>
      <c r="Z50" s="92"/>
      <c r="AA50" s="35"/>
      <c r="AB50" s="92"/>
      <c r="AC50" s="35">
        <v>62</v>
      </c>
      <c r="AD50" s="92">
        <v>42</v>
      </c>
      <c r="AE50" s="35"/>
      <c r="AF50" s="92"/>
      <c r="AG50" s="110"/>
      <c r="AH50" s="3"/>
      <c r="AI50" s="3"/>
      <c r="AJ50" s="34"/>
      <c r="AK50" s="3"/>
      <c r="AL50" s="3"/>
      <c r="AM50" s="3"/>
      <c r="AN50" s="3"/>
      <c r="AO50" s="36"/>
      <c r="AP50" s="35"/>
      <c r="AQ50" s="3"/>
      <c r="AR50" s="3"/>
      <c r="AS50" s="34"/>
      <c r="AT50" s="3"/>
      <c r="AU50" s="3"/>
      <c r="AV50" s="3"/>
      <c r="AW50" s="3"/>
      <c r="AX50" s="36"/>
      <c r="AY50" s="35"/>
      <c r="AZ50" s="3"/>
      <c r="BA50" s="3"/>
      <c r="BB50" s="34"/>
      <c r="BC50" s="3"/>
      <c r="BD50" s="3"/>
      <c r="BE50" s="3"/>
      <c r="BF50" s="3"/>
      <c r="BG50" s="36"/>
      <c r="BH50" s="35"/>
      <c r="BI50" s="3"/>
      <c r="BJ50" s="3"/>
      <c r="BK50" s="34"/>
      <c r="BL50" s="3"/>
      <c r="BM50" s="3"/>
      <c r="BN50" s="3"/>
      <c r="BO50" s="3"/>
      <c r="BP50" s="36"/>
      <c r="BQ50" s="35"/>
      <c r="BR50" s="3"/>
      <c r="BS50" s="3"/>
      <c r="BT50" s="34"/>
      <c r="BU50" s="3"/>
      <c r="BV50" s="3"/>
      <c r="BW50" s="3"/>
      <c r="BX50" s="3"/>
      <c r="BY50" s="36"/>
      <c r="BZ50" s="35"/>
      <c r="CA50" s="3"/>
      <c r="CB50" s="3"/>
      <c r="CC50" s="34"/>
      <c r="CD50" s="3"/>
      <c r="CE50" s="3"/>
      <c r="CF50" s="3"/>
      <c r="CG50" s="3"/>
      <c r="CH50" s="36"/>
      <c r="CI50" s="35"/>
      <c r="CJ50" s="3"/>
      <c r="CK50" s="3"/>
      <c r="CL50" s="34"/>
      <c r="CM50" s="3"/>
      <c r="CN50" s="3"/>
      <c r="CO50" s="3"/>
      <c r="CP50" s="3"/>
      <c r="CQ50" s="36"/>
      <c r="CR50" s="35"/>
      <c r="CS50" s="3"/>
      <c r="CT50" s="3"/>
      <c r="CU50" s="34"/>
      <c r="CV50" s="3"/>
      <c r="CW50" s="3"/>
      <c r="CX50" s="3"/>
      <c r="CY50" s="3"/>
      <c r="CZ50" s="36"/>
      <c r="DA50" s="35"/>
      <c r="DB50" s="3"/>
      <c r="DC50" s="3"/>
      <c r="DD50" s="34"/>
      <c r="DE50" s="3"/>
      <c r="DF50" s="3"/>
      <c r="DG50" s="3"/>
      <c r="DH50" s="3"/>
      <c r="DI50" s="36"/>
      <c r="DJ50" s="35"/>
      <c r="DK50" s="3"/>
      <c r="DL50" s="3"/>
      <c r="DM50" s="34"/>
      <c r="DN50" s="3"/>
      <c r="DO50" s="3"/>
      <c r="DP50" s="3"/>
      <c r="DQ50" s="3"/>
      <c r="DR50" s="36"/>
      <c r="DS50" s="35"/>
      <c r="DT50" s="3"/>
      <c r="DU50" s="3"/>
      <c r="DV50" s="34"/>
      <c r="DW50" s="3"/>
      <c r="DX50" s="3"/>
      <c r="DY50" s="3"/>
      <c r="DZ50" s="3"/>
      <c r="EA50" s="36"/>
      <c r="EB50" s="35"/>
      <c r="EC50" s="3"/>
      <c r="ED50" s="3"/>
      <c r="EE50" s="34"/>
      <c r="EF50" s="3"/>
      <c r="EG50" s="3"/>
      <c r="EH50" s="3"/>
      <c r="EI50" s="3"/>
      <c r="EJ50" s="36"/>
      <c r="EK50" s="35"/>
      <c r="EL50" s="3"/>
      <c r="EM50" s="3"/>
      <c r="EN50" s="34"/>
      <c r="EO50" s="3"/>
      <c r="EP50" s="3"/>
      <c r="EQ50" s="3"/>
      <c r="ER50" s="3"/>
      <c r="ES50" s="36"/>
      <c r="ET50" s="35"/>
      <c r="EU50" s="3"/>
      <c r="EV50" s="3"/>
      <c r="EW50" s="34"/>
      <c r="EX50" s="3"/>
      <c r="EY50" s="3"/>
      <c r="EZ50" s="3"/>
      <c r="FA50" s="3"/>
      <c r="FB50" s="36"/>
      <c r="FC50" s="2">
        <v>10</v>
      </c>
    </row>
    <row r="51" spans="1:159" ht="11.25">
      <c r="A51" s="3" t="s">
        <v>73</v>
      </c>
      <c r="B51" s="70" t="s">
        <v>74</v>
      </c>
      <c r="C51" s="95"/>
      <c r="D51" s="95"/>
      <c r="E51" s="95">
        <v>7</v>
      </c>
      <c r="F51" s="95"/>
      <c r="G51" s="84"/>
      <c r="H51" s="34">
        <v>63</v>
      </c>
      <c r="I51" s="3"/>
      <c r="J51" s="3">
        <v>21</v>
      </c>
      <c r="K51" s="3"/>
      <c r="L51" s="34">
        <v>42</v>
      </c>
      <c r="M51" s="34">
        <v>22</v>
      </c>
      <c r="N51" s="34">
        <v>20</v>
      </c>
      <c r="O51" s="34"/>
      <c r="P51" s="104"/>
      <c r="Q51" s="35"/>
      <c r="R51" s="92"/>
      <c r="S51" s="35"/>
      <c r="T51" s="92"/>
      <c r="U51" s="35"/>
      <c r="V51" s="92"/>
      <c r="W51" s="35"/>
      <c r="X51" s="92"/>
      <c r="Y51" s="35"/>
      <c r="Z51" s="92"/>
      <c r="AA51" s="35"/>
      <c r="AB51" s="92"/>
      <c r="AC51" s="35">
        <v>63</v>
      </c>
      <c r="AD51" s="92">
        <v>42</v>
      </c>
      <c r="AE51" s="35"/>
      <c r="AF51" s="92"/>
      <c r="AG51" s="110"/>
      <c r="AH51" s="3"/>
      <c r="AI51" s="3"/>
      <c r="AJ51" s="34"/>
      <c r="AK51" s="3"/>
      <c r="AL51" s="3"/>
      <c r="AM51" s="3"/>
      <c r="AN51" s="3"/>
      <c r="AO51" s="36"/>
      <c r="AP51" s="35"/>
      <c r="AQ51" s="3"/>
      <c r="AR51" s="3"/>
      <c r="AS51" s="34"/>
      <c r="AT51" s="3"/>
      <c r="AU51" s="3"/>
      <c r="AV51" s="3"/>
      <c r="AW51" s="3"/>
      <c r="AX51" s="36"/>
      <c r="AY51" s="35"/>
      <c r="AZ51" s="3"/>
      <c r="BA51" s="3"/>
      <c r="BB51" s="34"/>
      <c r="BC51" s="3"/>
      <c r="BD51" s="3"/>
      <c r="BE51" s="3"/>
      <c r="BF51" s="3"/>
      <c r="BG51" s="36"/>
      <c r="BH51" s="35"/>
      <c r="BI51" s="3"/>
      <c r="BJ51" s="3"/>
      <c r="BK51" s="34"/>
      <c r="BL51" s="3"/>
      <c r="BM51" s="3"/>
      <c r="BN51" s="3"/>
      <c r="BO51" s="3"/>
      <c r="BP51" s="36"/>
      <c r="BQ51" s="35"/>
      <c r="BR51" s="3"/>
      <c r="BS51" s="3"/>
      <c r="BT51" s="34"/>
      <c r="BU51" s="3"/>
      <c r="BV51" s="3"/>
      <c r="BW51" s="3"/>
      <c r="BX51" s="3"/>
      <c r="BY51" s="36"/>
      <c r="BZ51" s="35"/>
      <c r="CA51" s="3"/>
      <c r="CB51" s="3"/>
      <c r="CC51" s="34"/>
      <c r="CD51" s="3"/>
      <c r="CE51" s="3"/>
      <c r="CF51" s="3"/>
      <c r="CG51" s="3"/>
      <c r="CH51" s="36"/>
      <c r="CI51" s="35"/>
      <c r="CJ51" s="3"/>
      <c r="CK51" s="3"/>
      <c r="CL51" s="34"/>
      <c r="CM51" s="3"/>
      <c r="CN51" s="3"/>
      <c r="CO51" s="3"/>
      <c r="CP51" s="3"/>
      <c r="CQ51" s="36"/>
      <c r="CR51" s="35"/>
      <c r="CS51" s="3"/>
      <c r="CT51" s="3"/>
      <c r="CU51" s="34"/>
      <c r="CV51" s="3"/>
      <c r="CW51" s="3"/>
      <c r="CX51" s="3"/>
      <c r="CY51" s="3"/>
      <c r="CZ51" s="36"/>
      <c r="DA51" s="35"/>
      <c r="DB51" s="3"/>
      <c r="DC51" s="3"/>
      <c r="DD51" s="34"/>
      <c r="DE51" s="3"/>
      <c r="DF51" s="3"/>
      <c r="DG51" s="3"/>
      <c r="DH51" s="3"/>
      <c r="DI51" s="36"/>
      <c r="DJ51" s="35"/>
      <c r="DK51" s="3"/>
      <c r="DL51" s="3"/>
      <c r="DM51" s="34"/>
      <c r="DN51" s="3"/>
      <c r="DO51" s="3"/>
      <c r="DP51" s="3"/>
      <c r="DQ51" s="3"/>
      <c r="DR51" s="36"/>
      <c r="DS51" s="35"/>
      <c r="DT51" s="3"/>
      <c r="DU51" s="3"/>
      <c r="DV51" s="34"/>
      <c r="DW51" s="3"/>
      <c r="DX51" s="3"/>
      <c r="DY51" s="3"/>
      <c r="DZ51" s="3"/>
      <c r="EA51" s="36"/>
      <c r="EB51" s="35"/>
      <c r="EC51" s="3"/>
      <c r="ED51" s="3"/>
      <c r="EE51" s="34"/>
      <c r="EF51" s="3"/>
      <c r="EG51" s="3"/>
      <c r="EH51" s="3"/>
      <c r="EI51" s="3"/>
      <c r="EJ51" s="36"/>
      <c r="EK51" s="35"/>
      <c r="EL51" s="3"/>
      <c r="EM51" s="3"/>
      <c r="EN51" s="34"/>
      <c r="EO51" s="3"/>
      <c r="EP51" s="3"/>
      <c r="EQ51" s="3"/>
      <c r="ER51" s="3"/>
      <c r="ES51" s="36"/>
      <c r="ET51" s="35"/>
      <c r="EU51" s="3"/>
      <c r="EV51" s="3"/>
      <c r="EW51" s="34"/>
      <c r="EX51" s="3"/>
      <c r="EY51" s="3"/>
      <c r="EZ51" s="3"/>
      <c r="FA51" s="3"/>
      <c r="FB51" s="36"/>
      <c r="FC51" s="2">
        <v>10</v>
      </c>
    </row>
    <row r="52" spans="1:159" ht="11.25">
      <c r="A52" s="3" t="s">
        <v>76</v>
      </c>
      <c r="B52" s="70" t="s">
        <v>77</v>
      </c>
      <c r="C52" s="95"/>
      <c r="D52" s="95"/>
      <c r="E52" s="95">
        <v>8</v>
      </c>
      <c r="F52" s="95"/>
      <c r="G52" s="84"/>
      <c r="H52" s="34">
        <v>63</v>
      </c>
      <c r="I52" s="3"/>
      <c r="J52" s="3">
        <v>21</v>
      </c>
      <c r="K52" s="3"/>
      <c r="L52" s="34">
        <v>42</v>
      </c>
      <c r="M52" s="34">
        <v>28</v>
      </c>
      <c r="N52" s="34">
        <v>14</v>
      </c>
      <c r="O52" s="34"/>
      <c r="P52" s="104"/>
      <c r="Q52" s="35"/>
      <c r="R52" s="92"/>
      <c r="S52" s="35"/>
      <c r="T52" s="92"/>
      <c r="U52" s="35"/>
      <c r="V52" s="92"/>
      <c r="W52" s="35"/>
      <c r="X52" s="92"/>
      <c r="Y52" s="35"/>
      <c r="Z52" s="92"/>
      <c r="AA52" s="35"/>
      <c r="AB52" s="92"/>
      <c r="AC52" s="35"/>
      <c r="AD52" s="92"/>
      <c r="AE52" s="35">
        <v>63</v>
      </c>
      <c r="AF52" s="92">
        <v>42</v>
      </c>
      <c r="AG52" s="110"/>
      <c r="AH52" s="3"/>
      <c r="AI52" s="3"/>
      <c r="AJ52" s="34"/>
      <c r="AK52" s="3"/>
      <c r="AL52" s="3"/>
      <c r="AM52" s="3"/>
      <c r="AN52" s="3"/>
      <c r="AO52" s="36"/>
      <c r="AP52" s="35"/>
      <c r="AQ52" s="3"/>
      <c r="AR52" s="3"/>
      <c r="AS52" s="34"/>
      <c r="AT52" s="3"/>
      <c r="AU52" s="3"/>
      <c r="AV52" s="3"/>
      <c r="AW52" s="3"/>
      <c r="AX52" s="36"/>
      <c r="AY52" s="35"/>
      <c r="AZ52" s="3"/>
      <c r="BA52" s="3"/>
      <c r="BB52" s="34"/>
      <c r="BC52" s="3"/>
      <c r="BD52" s="3"/>
      <c r="BE52" s="3"/>
      <c r="BF52" s="3"/>
      <c r="BG52" s="36"/>
      <c r="BH52" s="35"/>
      <c r="BI52" s="3"/>
      <c r="BJ52" s="3"/>
      <c r="BK52" s="34"/>
      <c r="BL52" s="3"/>
      <c r="BM52" s="3"/>
      <c r="BN52" s="3"/>
      <c r="BO52" s="3"/>
      <c r="BP52" s="36"/>
      <c r="BQ52" s="35"/>
      <c r="BR52" s="3"/>
      <c r="BS52" s="3"/>
      <c r="BT52" s="34"/>
      <c r="BU52" s="3"/>
      <c r="BV52" s="3"/>
      <c r="BW52" s="3"/>
      <c r="BX52" s="3"/>
      <c r="BY52" s="36"/>
      <c r="BZ52" s="35"/>
      <c r="CA52" s="3"/>
      <c r="CB52" s="3"/>
      <c r="CC52" s="34"/>
      <c r="CD52" s="3"/>
      <c r="CE52" s="3"/>
      <c r="CF52" s="3"/>
      <c r="CG52" s="3"/>
      <c r="CH52" s="36"/>
      <c r="CI52" s="35"/>
      <c r="CJ52" s="3"/>
      <c r="CK52" s="3"/>
      <c r="CL52" s="34"/>
      <c r="CM52" s="3"/>
      <c r="CN52" s="3"/>
      <c r="CO52" s="3"/>
      <c r="CP52" s="3"/>
      <c r="CQ52" s="36"/>
      <c r="CR52" s="35"/>
      <c r="CS52" s="3"/>
      <c r="CT52" s="3"/>
      <c r="CU52" s="34"/>
      <c r="CV52" s="3"/>
      <c r="CW52" s="3"/>
      <c r="CX52" s="3"/>
      <c r="CY52" s="3"/>
      <c r="CZ52" s="36"/>
      <c r="DA52" s="35"/>
      <c r="DB52" s="3"/>
      <c r="DC52" s="3"/>
      <c r="DD52" s="34"/>
      <c r="DE52" s="3"/>
      <c r="DF52" s="3"/>
      <c r="DG52" s="3"/>
      <c r="DH52" s="3"/>
      <c r="DI52" s="36"/>
      <c r="DJ52" s="35"/>
      <c r="DK52" s="3"/>
      <c r="DL52" s="3"/>
      <c r="DM52" s="34"/>
      <c r="DN52" s="3"/>
      <c r="DO52" s="3"/>
      <c r="DP52" s="3"/>
      <c r="DQ52" s="3"/>
      <c r="DR52" s="36"/>
      <c r="DS52" s="35"/>
      <c r="DT52" s="3"/>
      <c r="DU52" s="3"/>
      <c r="DV52" s="34"/>
      <c r="DW52" s="3"/>
      <c r="DX52" s="3"/>
      <c r="DY52" s="3"/>
      <c r="DZ52" s="3"/>
      <c r="EA52" s="36"/>
      <c r="EB52" s="35"/>
      <c r="EC52" s="3"/>
      <c r="ED52" s="3"/>
      <c r="EE52" s="34"/>
      <c r="EF52" s="3"/>
      <c r="EG52" s="3"/>
      <c r="EH52" s="3"/>
      <c r="EI52" s="3"/>
      <c r="EJ52" s="36"/>
      <c r="EK52" s="35"/>
      <c r="EL52" s="3"/>
      <c r="EM52" s="3"/>
      <c r="EN52" s="34"/>
      <c r="EO52" s="3"/>
      <c r="EP52" s="3"/>
      <c r="EQ52" s="3"/>
      <c r="ER52" s="3"/>
      <c r="ES52" s="36"/>
      <c r="ET52" s="35"/>
      <c r="EU52" s="3"/>
      <c r="EV52" s="3"/>
      <c r="EW52" s="34"/>
      <c r="EX52" s="3"/>
      <c r="EY52" s="3"/>
      <c r="EZ52" s="3"/>
      <c r="FA52" s="3"/>
      <c r="FB52" s="36"/>
      <c r="FC52" s="2">
        <v>10</v>
      </c>
    </row>
    <row r="53" spans="1:159" ht="11.25">
      <c r="A53" s="3" t="s">
        <v>79</v>
      </c>
      <c r="B53" s="70" t="s">
        <v>80</v>
      </c>
      <c r="C53" s="95">
        <v>4</v>
      </c>
      <c r="D53" s="95"/>
      <c r="E53" s="95"/>
      <c r="F53" s="95"/>
      <c r="G53" s="84"/>
      <c r="H53" s="34">
        <v>63</v>
      </c>
      <c r="I53" s="3"/>
      <c r="J53" s="3">
        <v>21</v>
      </c>
      <c r="K53" s="3"/>
      <c r="L53" s="34">
        <v>42</v>
      </c>
      <c r="M53" s="34">
        <v>28</v>
      </c>
      <c r="N53" s="34">
        <v>14</v>
      </c>
      <c r="O53" s="34"/>
      <c r="P53" s="104"/>
      <c r="Q53" s="35"/>
      <c r="R53" s="92"/>
      <c r="S53" s="35"/>
      <c r="T53" s="92"/>
      <c r="U53" s="35"/>
      <c r="V53" s="92"/>
      <c r="W53" s="35">
        <v>63</v>
      </c>
      <c r="X53" s="92">
        <v>42</v>
      </c>
      <c r="Y53" s="35"/>
      <c r="Z53" s="92"/>
      <c r="AA53" s="35"/>
      <c r="AB53" s="92"/>
      <c r="AC53" s="35"/>
      <c r="AD53" s="92"/>
      <c r="AE53" s="35"/>
      <c r="AF53" s="92"/>
      <c r="AG53" s="110"/>
      <c r="AH53" s="3"/>
      <c r="AI53" s="3"/>
      <c r="AJ53" s="34"/>
      <c r="AK53" s="3"/>
      <c r="AL53" s="3"/>
      <c r="AM53" s="3"/>
      <c r="AN53" s="3"/>
      <c r="AO53" s="36"/>
      <c r="AP53" s="35"/>
      <c r="AQ53" s="3"/>
      <c r="AR53" s="3"/>
      <c r="AS53" s="34"/>
      <c r="AT53" s="3"/>
      <c r="AU53" s="3"/>
      <c r="AV53" s="3"/>
      <c r="AW53" s="3"/>
      <c r="AX53" s="36"/>
      <c r="AY53" s="35"/>
      <c r="AZ53" s="3"/>
      <c r="BA53" s="3"/>
      <c r="BB53" s="34"/>
      <c r="BC53" s="3"/>
      <c r="BD53" s="3"/>
      <c r="BE53" s="3"/>
      <c r="BF53" s="3"/>
      <c r="BG53" s="36"/>
      <c r="BH53" s="35"/>
      <c r="BI53" s="3"/>
      <c r="BJ53" s="3"/>
      <c r="BK53" s="34"/>
      <c r="BL53" s="3"/>
      <c r="BM53" s="3"/>
      <c r="BN53" s="3"/>
      <c r="BO53" s="3"/>
      <c r="BP53" s="36"/>
      <c r="BQ53" s="35"/>
      <c r="BR53" s="3"/>
      <c r="BS53" s="3"/>
      <c r="BT53" s="34"/>
      <c r="BU53" s="3"/>
      <c r="BV53" s="3"/>
      <c r="BW53" s="3"/>
      <c r="BX53" s="3"/>
      <c r="BY53" s="36"/>
      <c r="BZ53" s="35"/>
      <c r="CA53" s="3"/>
      <c r="CB53" s="3"/>
      <c r="CC53" s="34"/>
      <c r="CD53" s="3"/>
      <c r="CE53" s="3"/>
      <c r="CF53" s="3"/>
      <c r="CG53" s="3"/>
      <c r="CH53" s="36"/>
      <c r="CI53" s="35"/>
      <c r="CJ53" s="3"/>
      <c r="CK53" s="3"/>
      <c r="CL53" s="34"/>
      <c r="CM53" s="3"/>
      <c r="CN53" s="3"/>
      <c r="CO53" s="3"/>
      <c r="CP53" s="3"/>
      <c r="CQ53" s="36"/>
      <c r="CR53" s="35"/>
      <c r="CS53" s="3"/>
      <c r="CT53" s="3"/>
      <c r="CU53" s="34"/>
      <c r="CV53" s="3"/>
      <c r="CW53" s="3"/>
      <c r="CX53" s="3"/>
      <c r="CY53" s="3"/>
      <c r="CZ53" s="36"/>
      <c r="DA53" s="35"/>
      <c r="DB53" s="3"/>
      <c r="DC53" s="3"/>
      <c r="DD53" s="34"/>
      <c r="DE53" s="3"/>
      <c r="DF53" s="3"/>
      <c r="DG53" s="3"/>
      <c r="DH53" s="3"/>
      <c r="DI53" s="36"/>
      <c r="DJ53" s="35"/>
      <c r="DK53" s="3"/>
      <c r="DL53" s="3"/>
      <c r="DM53" s="34"/>
      <c r="DN53" s="3"/>
      <c r="DO53" s="3"/>
      <c r="DP53" s="3"/>
      <c r="DQ53" s="3"/>
      <c r="DR53" s="36"/>
      <c r="DS53" s="35"/>
      <c r="DT53" s="3"/>
      <c r="DU53" s="3"/>
      <c r="DV53" s="34"/>
      <c r="DW53" s="3"/>
      <c r="DX53" s="3"/>
      <c r="DY53" s="3"/>
      <c r="DZ53" s="3"/>
      <c r="EA53" s="36"/>
      <c r="EB53" s="35"/>
      <c r="EC53" s="3"/>
      <c r="ED53" s="3"/>
      <c r="EE53" s="34"/>
      <c r="EF53" s="3"/>
      <c r="EG53" s="3"/>
      <c r="EH53" s="3"/>
      <c r="EI53" s="3"/>
      <c r="EJ53" s="36"/>
      <c r="EK53" s="35"/>
      <c r="EL53" s="3"/>
      <c r="EM53" s="3"/>
      <c r="EN53" s="34"/>
      <c r="EO53" s="3"/>
      <c r="EP53" s="3"/>
      <c r="EQ53" s="3"/>
      <c r="ER53" s="3"/>
      <c r="ES53" s="36"/>
      <c r="ET53" s="35"/>
      <c r="EU53" s="3"/>
      <c r="EV53" s="3"/>
      <c r="EW53" s="34"/>
      <c r="EX53" s="3"/>
      <c r="EY53" s="3"/>
      <c r="EZ53" s="3"/>
      <c r="FA53" s="3"/>
      <c r="FB53" s="36"/>
      <c r="FC53" s="2">
        <v>10</v>
      </c>
    </row>
    <row r="54" spans="1:159" ht="11.25">
      <c r="A54" s="3" t="s">
        <v>82</v>
      </c>
      <c r="B54" s="70" t="s">
        <v>83</v>
      </c>
      <c r="C54" s="95"/>
      <c r="D54" s="95"/>
      <c r="E54" s="95">
        <v>3</v>
      </c>
      <c r="F54" s="95"/>
      <c r="G54" s="84"/>
      <c r="H54" s="34">
        <v>63</v>
      </c>
      <c r="I54" s="3"/>
      <c r="J54" s="3">
        <v>21</v>
      </c>
      <c r="K54" s="3"/>
      <c r="L54" s="34">
        <v>42</v>
      </c>
      <c r="M54" s="34">
        <v>10</v>
      </c>
      <c r="N54" s="34">
        <v>32</v>
      </c>
      <c r="O54" s="34"/>
      <c r="P54" s="104"/>
      <c r="Q54" s="35"/>
      <c r="R54" s="92"/>
      <c r="S54" s="35"/>
      <c r="T54" s="92"/>
      <c r="U54" s="35">
        <v>63</v>
      </c>
      <c r="V54" s="92">
        <v>42</v>
      </c>
      <c r="W54" s="35"/>
      <c r="X54" s="92"/>
      <c r="Y54" s="35"/>
      <c r="Z54" s="92"/>
      <c r="AA54" s="35"/>
      <c r="AB54" s="92"/>
      <c r="AC54" s="35"/>
      <c r="AD54" s="92"/>
      <c r="AE54" s="35"/>
      <c r="AF54" s="92"/>
      <c r="AG54" s="110"/>
      <c r="AH54" s="3"/>
      <c r="AI54" s="3"/>
      <c r="AJ54" s="34"/>
      <c r="AK54" s="3"/>
      <c r="AL54" s="3"/>
      <c r="AM54" s="3"/>
      <c r="AN54" s="3"/>
      <c r="AO54" s="36"/>
      <c r="AP54" s="35"/>
      <c r="AQ54" s="3"/>
      <c r="AR54" s="3"/>
      <c r="AS54" s="34"/>
      <c r="AT54" s="3"/>
      <c r="AU54" s="3"/>
      <c r="AV54" s="3"/>
      <c r="AW54" s="3"/>
      <c r="AX54" s="36"/>
      <c r="AY54" s="35"/>
      <c r="AZ54" s="3"/>
      <c r="BA54" s="3"/>
      <c r="BB54" s="34"/>
      <c r="BC54" s="3"/>
      <c r="BD54" s="3"/>
      <c r="BE54" s="3"/>
      <c r="BF54" s="3"/>
      <c r="BG54" s="36"/>
      <c r="BH54" s="35"/>
      <c r="BI54" s="3"/>
      <c r="BJ54" s="3"/>
      <c r="BK54" s="34"/>
      <c r="BL54" s="3"/>
      <c r="BM54" s="3"/>
      <c r="BN54" s="3"/>
      <c r="BO54" s="3"/>
      <c r="BP54" s="36"/>
      <c r="BQ54" s="35"/>
      <c r="BR54" s="3"/>
      <c r="BS54" s="3"/>
      <c r="BT54" s="34"/>
      <c r="BU54" s="3"/>
      <c r="BV54" s="3"/>
      <c r="BW54" s="3"/>
      <c r="BX54" s="3"/>
      <c r="BY54" s="36"/>
      <c r="BZ54" s="35"/>
      <c r="CA54" s="3"/>
      <c r="CB54" s="3"/>
      <c r="CC54" s="34"/>
      <c r="CD54" s="3"/>
      <c r="CE54" s="3"/>
      <c r="CF54" s="3"/>
      <c r="CG54" s="3"/>
      <c r="CH54" s="36"/>
      <c r="CI54" s="35"/>
      <c r="CJ54" s="3"/>
      <c r="CK54" s="3"/>
      <c r="CL54" s="34"/>
      <c r="CM54" s="3"/>
      <c r="CN54" s="3"/>
      <c r="CO54" s="3"/>
      <c r="CP54" s="3"/>
      <c r="CQ54" s="36"/>
      <c r="CR54" s="35"/>
      <c r="CS54" s="3"/>
      <c r="CT54" s="3"/>
      <c r="CU54" s="34"/>
      <c r="CV54" s="3"/>
      <c r="CW54" s="3"/>
      <c r="CX54" s="3"/>
      <c r="CY54" s="3"/>
      <c r="CZ54" s="36"/>
      <c r="DA54" s="35"/>
      <c r="DB54" s="3"/>
      <c r="DC54" s="3"/>
      <c r="DD54" s="34"/>
      <c r="DE54" s="3"/>
      <c r="DF54" s="3"/>
      <c r="DG54" s="3"/>
      <c r="DH54" s="3"/>
      <c r="DI54" s="36"/>
      <c r="DJ54" s="35"/>
      <c r="DK54" s="3"/>
      <c r="DL54" s="3"/>
      <c r="DM54" s="34"/>
      <c r="DN54" s="3"/>
      <c r="DO54" s="3"/>
      <c r="DP54" s="3"/>
      <c r="DQ54" s="3"/>
      <c r="DR54" s="36"/>
      <c r="DS54" s="35"/>
      <c r="DT54" s="3"/>
      <c r="DU54" s="3"/>
      <c r="DV54" s="34"/>
      <c r="DW54" s="3"/>
      <c r="DX54" s="3"/>
      <c r="DY54" s="3"/>
      <c r="DZ54" s="3"/>
      <c r="EA54" s="36"/>
      <c r="EB54" s="35"/>
      <c r="EC54" s="3"/>
      <c r="ED54" s="3"/>
      <c r="EE54" s="34"/>
      <c r="EF54" s="3"/>
      <c r="EG54" s="3"/>
      <c r="EH54" s="3"/>
      <c r="EI54" s="3"/>
      <c r="EJ54" s="36"/>
      <c r="EK54" s="35"/>
      <c r="EL54" s="3"/>
      <c r="EM54" s="3"/>
      <c r="EN54" s="34"/>
      <c r="EO54" s="3"/>
      <c r="EP54" s="3"/>
      <c r="EQ54" s="3"/>
      <c r="ER54" s="3"/>
      <c r="ES54" s="36"/>
      <c r="ET54" s="35"/>
      <c r="EU54" s="3"/>
      <c r="EV54" s="3"/>
      <c r="EW54" s="34"/>
      <c r="EX54" s="3"/>
      <c r="EY54" s="3"/>
      <c r="EZ54" s="3"/>
      <c r="FA54" s="3"/>
      <c r="FB54" s="36"/>
      <c r="FC54" s="2">
        <v>10</v>
      </c>
    </row>
    <row r="55" spans="1:159" ht="11.25">
      <c r="A55" s="3" t="s">
        <v>85</v>
      </c>
      <c r="B55" s="70" t="s">
        <v>86</v>
      </c>
      <c r="C55" s="95">
        <v>5</v>
      </c>
      <c r="D55" s="95"/>
      <c r="E55" s="95"/>
      <c r="F55" s="95"/>
      <c r="G55" s="84"/>
      <c r="H55" s="34">
        <v>81</v>
      </c>
      <c r="I55" s="3"/>
      <c r="J55" s="3">
        <v>27</v>
      </c>
      <c r="K55" s="3"/>
      <c r="L55" s="34">
        <v>54</v>
      </c>
      <c r="M55" s="34">
        <v>28</v>
      </c>
      <c r="N55" s="34">
        <v>18</v>
      </c>
      <c r="O55" s="34">
        <v>8</v>
      </c>
      <c r="P55" s="104"/>
      <c r="Q55" s="35"/>
      <c r="R55" s="92"/>
      <c r="S55" s="35"/>
      <c r="T55" s="92"/>
      <c r="U55" s="35"/>
      <c r="V55" s="92"/>
      <c r="W55" s="35"/>
      <c r="X55" s="92"/>
      <c r="Y55" s="35">
        <v>81</v>
      </c>
      <c r="Z55" s="92">
        <v>54</v>
      </c>
      <c r="AA55" s="35"/>
      <c r="AB55" s="92"/>
      <c r="AC55" s="35"/>
      <c r="AD55" s="92"/>
      <c r="AE55" s="35"/>
      <c r="AF55" s="92"/>
      <c r="AG55" s="110"/>
      <c r="AH55" s="3"/>
      <c r="AI55" s="3"/>
      <c r="AJ55" s="34"/>
      <c r="AK55" s="3"/>
      <c r="AL55" s="3"/>
      <c r="AM55" s="3"/>
      <c r="AN55" s="3"/>
      <c r="AO55" s="36"/>
      <c r="AP55" s="35"/>
      <c r="AQ55" s="3"/>
      <c r="AR55" s="3"/>
      <c r="AS55" s="34"/>
      <c r="AT55" s="3"/>
      <c r="AU55" s="3"/>
      <c r="AV55" s="3"/>
      <c r="AW55" s="3"/>
      <c r="AX55" s="36"/>
      <c r="AY55" s="35"/>
      <c r="AZ55" s="3"/>
      <c r="BA55" s="3"/>
      <c r="BB55" s="34"/>
      <c r="BC55" s="3"/>
      <c r="BD55" s="3"/>
      <c r="BE55" s="3"/>
      <c r="BF55" s="3"/>
      <c r="BG55" s="36"/>
      <c r="BH55" s="35"/>
      <c r="BI55" s="3"/>
      <c r="BJ55" s="3"/>
      <c r="BK55" s="34"/>
      <c r="BL55" s="3"/>
      <c r="BM55" s="3"/>
      <c r="BN55" s="3"/>
      <c r="BO55" s="3"/>
      <c r="BP55" s="36"/>
      <c r="BQ55" s="35"/>
      <c r="BR55" s="3"/>
      <c r="BS55" s="3"/>
      <c r="BT55" s="34"/>
      <c r="BU55" s="3"/>
      <c r="BV55" s="3"/>
      <c r="BW55" s="3"/>
      <c r="BX55" s="3"/>
      <c r="BY55" s="36"/>
      <c r="BZ55" s="35"/>
      <c r="CA55" s="3"/>
      <c r="CB55" s="3"/>
      <c r="CC55" s="34"/>
      <c r="CD55" s="3"/>
      <c r="CE55" s="3"/>
      <c r="CF55" s="3"/>
      <c r="CG55" s="3"/>
      <c r="CH55" s="36"/>
      <c r="CI55" s="35"/>
      <c r="CJ55" s="3"/>
      <c r="CK55" s="3"/>
      <c r="CL55" s="34"/>
      <c r="CM55" s="3"/>
      <c r="CN55" s="3"/>
      <c r="CO55" s="3"/>
      <c r="CP55" s="3"/>
      <c r="CQ55" s="36"/>
      <c r="CR55" s="35"/>
      <c r="CS55" s="3"/>
      <c r="CT55" s="3"/>
      <c r="CU55" s="34"/>
      <c r="CV55" s="3"/>
      <c r="CW55" s="3"/>
      <c r="CX55" s="3"/>
      <c r="CY55" s="3"/>
      <c r="CZ55" s="36"/>
      <c r="DA55" s="35"/>
      <c r="DB55" s="3"/>
      <c r="DC55" s="3"/>
      <c r="DD55" s="34"/>
      <c r="DE55" s="3"/>
      <c r="DF55" s="3"/>
      <c r="DG55" s="3"/>
      <c r="DH55" s="3"/>
      <c r="DI55" s="36"/>
      <c r="DJ55" s="35"/>
      <c r="DK55" s="3"/>
      <c r="DL55" s="3"/>
      <c r="DM55" s="34"/>
      <c r="DN55" s="3"/>
      <c r="DO55" s="3"/>
      <c r="DP55" s="3"/>
      <c r="DQ55" s="3"/>
      <c r="DR55" s="36"/>
      <c r="DS55" s="35"/>
      <c r="DT55" s="3"/>
      <c r="DU55" s="3"/>
      <c r="DV55" s="34"/>
      <c r="DW55" s="3"/>
      <c r="DX55" s="3"/>
      <c r="DY55" s="3"/>
      <c r="DZ55" s="3"/>
      <c r="EA55" s="36"/>
      <c r="EB55" s="35"/>
      <c r="EC55" s="3"/>
      <c r="ED55" s="3"/>
      <c r="EE55" s="34"/>
      <c r="EF55" s="3"/>
      <c r="EG55" s="3"/>
      <c r="EH55" s="3"/>
      <c r="EI55" s="3"/>
      <c r="EJ55" s="36"/>
      <c r="EK55" s="35"/>
      <c r="EL55" s="3"/>
      <c r="EM55" s="3"/>
      <c r="EN55" s="34"/>
      <c r="EO55" s="3"/>
      <c r="EP55" s="3"/>
      <c r="EQ55" s="3"/>
      <c r="ER55" s="3"/>
      <c r="ES55" s="36"/>
      <c r="ET55" s="35"/>
      <c r="EU55" s="3"/>
      <c r="EV55" s="3"/>
      <c r="EW55" s="34"/>
      <c r="EX55" s="3"/>
      <c r="EY55" s="3"/>
      <c r="EZ55" s="3"/>
      <c r="FA55" s="3"/>
      <c r="FB55" s="36"/>
      <c r="FC55" s="2">
        <v>22</v>
      </c>
    </row>
    <row r="56" spans="1:159" ht="11.25">
      <c r="A56" s="3" t="s">
        <v>88</v>
      </c>
      <c r="B56" s="70" t="s">
        <v>89</v>
      </c>
      <c r="C56" s="95">
        <v>3</v>
      </c>
      <c r="D56" s="95"/>
      <c r="E56" s="95"/>
      <c r="F56" s="95"/>
      <c r="G56" s="84"/>
      <c r="H56" s="34">
        <v>63</v>
      </c>
      <c r="I56" s="3"/>
      <c r="J56" s="3">
        <v>21</v>
      </c>
      <c r="K56" s="3"/>
      <c r="L56" s="34">
        <v>42</v>
      </c>
      <c r="M56" s="34">
        <v>30</v>
      </c>
      <c r="N56" s="34"/>
      <c r="O56" s="34">
        <v>12</v>
      </c>
      <c r="P56" s="104"/>
      <c r="Q56" s="35"/>
      <c r="R56" s="92"/>
      <c r="S56" s="35"/>
      <c r="T56" s="92"/>
      <c r="U56" s="35">
        <v>63</v>
      </c>
      <c r="V56" s="92">
        <v>42</v>
      </c>
      <c r="W56" s="35"/>
      <c r="X56" s="92"/>
      <c r="Y56" s="35"/>
      <c r="Z56" s="92"/>
      <c r="AA56" s="35"/>
      <c r="AB56" s="92"/>
      <c r="AC56" s="35"/>
      <c r="AD56" s="92"/>
      <c r="AE56" s="35"/>
      <c r="AF56" s="92"/>
      <c r="AG56" s="110"/>
      <c r="AH56" s="3"/>
      <c r="AI56" s="3"/>
      <c r="AJ56" s="34"/>
      <c r="AK56" s="3"/>
      <c r="AL56" s="3"/>
      <c r="AM56" s="3"/>
      <c r="AN56" s="3"/>
      <c r="AO56" s="36"/>
      <c r="AP56" s="35"/>
      <c r="AQ56" s="3"/>
      <c r="AR56" s="3"/>
      <c r="AS56" s="34"/>
      <c r="AT56" s="3"/>
      <c r="AU56" s="3"/>
      <c r="AV56" s="3"/>
      <c r="AW56" s="3"/>
      <c r="AX56" s="36"/>
      <c r="AY56" s="35"/>
      <c r="AZ56" s="3"/>
      <c r="BA56" s="3"/>
      <c r="BB56" s="34"/>
      <c r="BC56" s="3"/>
      <c r="BD56" s="3"/>
      <c r="BE56" s="3"/>
      <c r="BF56" s="3"/>
      <c r="BG56" s="36"/>
      <c r="BH56" s="35"/>
      <c r="BI56" s="3"/>
      <c r="BJ56" s="3"/>
      <c r="BK56" s="34"/>
      <c r="BL56" s="3"/>
      <c r="BM56" s="3"/>
      <c r="BN56" s="3"/>
      <c r="BO56" s="3"/>
      <c r="BP56" s="36"/>
      <c r="BQ56" s="35"/>
      <c r="BR56" s="3"/>
      <c r="BS56" s="3"/>
      <c r="BT56" s="34"/>
      <c r="BU56" s="3"/>
      <c r="BV56" s="3"/>
      <c r="BW56" s="3"/>
      <c r="BX56" s="3"/>
      <c r="BY56" s="36"/>
      <c r="BZ56" s="35"/>
      <c r="CA56" s="3"/>
      <c r="CB56" s="3"/>
      <c r="CC56" s="34"/>
      <c r="CD56" s="3"/>
      <c r="CE56" s="3"/>
      <c r="CF56" s="3"/>
      <c r="CG56" s="3"/>
      <c r="CH56" s="36"/>
      <c r="CI56" s="35"/>
      <c r="CJ56" s="3"/>
      <c r="CK56" s="3"/>
      <c r="CL56" s="34"/>
      <c r="CM56" s="3"/>
      <c r="CN56" s="3"/>
      <c r="CO56" s="3"/>
      <c r="CP56" s="3"/>
      <c r="CQ56" s="36"/>
      <c r="CR56" s="35"/>
      <c r="CS56" s="3"/>
      <c r="CT56" s="3"/>
      <c r="CU56" s="34"/>
      <c r="CV56" s="3"/>
      <c r="CW56" s="3"/>
      <c r="CX56" s="3"/>
      <c r="CY56" s="3"/>
      <c r="CZ56" s="36"/>
      <c r="DA56" s="35"/>
      <c r="DB56" s="3"/>
      <c r="DC56" s="3"/>
      <c r="DD56" s="34"/>
      <c r="DE56" s="3"/>
      <c r="DF56" s="3"/>
      <c r="DG56" s="3"/>
      <c r="DH56" s="3"/>
      <c r="DI56" s="36"/>
      <c r="DJ56" s="35"/>
      <c r="DK56" s="3"/>
      <c r="DL56" s="3"/>
      <c r="DM56" s="34"/>
      <c r="DN56" s="3"/>
      <c r="DO56" s="3"/>
      <c r="DP56" s="3"/>
      <c r="DQ56" s="3"/>
      <c r="DR56" s="36"/>
      <c r="DS56" s="35"/>
      <c r="DT56" s="3"/>
      <c r="DU56" s="3"/>
      <c r="DV56" s="34"/>
      <c r="DW56" s="3"/>
      <c r="DX56" s="3"/>
      <c r="DY56" s="3"/>
      <c r="DZ56" s="3"/>
      <c r="EA56" s="36"/>
      <c r="EB56" s="35"/>
      <c r="EC56" s="3"/>
      <c r="ED56" s="3"/>
      <c r="EE56" s="34"/>
      <c r="EF56" s="3"/>
      <c r="EG56" s="3"/>
      <c r="EH56" s="3"/>
      <c r="EI56" s="3"/>
      <c r="EJ56" s="36"/>
      <c r="EK56" s="35"/>
      <c r="EL56" s="3"/>
      <c r="EM56" s="3"/>
      <c r="EN56" s="34"/>
      <c r="EO56" s="3"/>
      <c r="EP56" s="3"/>
      <c r="EQ56" s="3"/>
      <c r="ER56" s="3"/>
      <c r="ES56" s="36"/>
      <c r="ET56" s="35"/>
      <c r="EU56" s="3"/>
      <c r="EV56" s="3"/>
      <c r="EW56" s="34"/>
      <c r="EX56" s="3"/>
      <c r="EY56" s="3"/>
      <c r="EZ56" s="3"/>
      <c r="FA56" s="3"/>
      <c r="FB56" s="36"/>
      <c r="FC56" s="2">
        <v>10</v>
      </c>
    </row>
    <row r="57" spans="1:159" ht="11.25">
      <c r="A57" s="3" t="s">
        <v>91</v>
      </c>
      <c r="B57" s="70" t="s">
        <v>92</v>
      </c>
      <c r="C57" s="95">
        <v>5</v>
      </c>
      <c r="D57" s="95"/>
      <c r="E57" s="95"/>
      <c r="F57" s="95"/>
      <c r="G57" s="84"/>
      <c r="H57" s="34">
        <v>63</v>
      </c>
      <c r="I57" s="3"/>
      <c r="J57" s="3">
        <v>21</v>
      </c>
      <c r="K57" s="3"/>
      <c r="L57" s="34">
        <v>42</v>
      </c>
      <c r="M57" s="34">
        <v>22</v>
      </c>
      <c r="N57" s="34"/>
      <c r="O57" s="34">
        <v>20</v>
      </c>
      <c r="P57" s="104"/>
      <c r="Q57" s="35"/>
      <c r="R57" s="92"/>
      <c r="S57" s="35"/>
      <c r="T57" s="92"/>
      <c r="U57" s="35"/>
      <c r="V57" s="92"/>
      <c r="W57" s="35"/>
      <c r="X57" s="92"/>
      <c r="Y57" s="35">
        <v>63</v>
      </c>
      <c r="Z57" s="92">
        <v>42</v>
      </c>
      <c r="AA57" s="35"/>
      <c r="AB57" s="92"/>
      <c r="AC57" s="35"/>
      <c r="AD57" s="92"/>
      <c r="AE57" s="35"/>
      <c r="AF57" s="92"/>
      <c r="AG57" s="110"/>
      <c r="AH57" s="3"/>
      <c r="AI57" s="3"/>
      <c r="AJ57" s="34"/>
      <c r="AK57" s="3"/>
      <c r="AL57" s="3"/>
      <c r="AM57" s="3"/>
      <c r="AN57" s="3"/>
      <c r="AO57" s="36"/>
      <c r="AP57" s="35"/>
      <c r="AQ57" s="3"/>
      <c r="AR57" s="3"/>
      <c r="AS57" s="34"/>
      <c r="AT57" s="3"/>
      <c r="AU57" s="3"/>
      <c r="AV57" s="3"/>
      <c r="AW57" s="3"/>
      <c r="AX57" s="36"/>
      <c r="AY57" s="35"/>
      <c r="AZ57" s="3"/>
      <c r="BA57" s="3"/>
      <c r="BB57" s="34"/>
      <c r="BC57" s="3"/>
      <c r="BD57" s="3"/>
      <c r="BE57" s="3"/>
      <c r="BF57" s="3"/>
      <c r="BG57" s="36"/>
      <c r="BH57" s="35"/>
      <c r="BI57" s="3"/>
      <c r="BJ57" s="3"/>
      <c r="BK57" s="34"/>
      <c r="BL57" s="3"/>
      <c r="BM57" s="3"/>
      <c r="BN57" s="3"/>
      <c r="BO57" s="3"/>
      <c r="BP57" s="36"/>
      <c r="BQ57" s="35"/>
      <c r="BR57" s="3"/>
      <c r="BS57" s="3"/>
      <c r="BT57" s="34"/>
      <c r="BU57" s="3"/>
      <c r="BV57" s="3"/>
      <c r="BW57" s="3"/>
      <c r="BX57" s="3"/>
      <c r="BY57" s="36"/>
      <c r="BZ57" s="35"/>
      <c r="CA57" s="3"/>
      <c r="CB57" s="3"/>
      <c r="CC57" s="34"/>
      <c r="CD57" s="3"/>
      <c r="CE57" s="3"/>
      <c r="CF57" s="3"/>
      <c r="CG57" s="3"/>
      <c r="CH57" s="36"/>
      <c r="CI57" s="35"/>
      <c r="CJ57" s="3"/>
      <c r="CK57" s="3"/>
      <c r="CL57" s="34"/>
      <c r="CM57" s="3"/>
      <c r="CN57" s="3"/>
      <c r="CO57" s="3"/>
      <c r="CP57" s="3"/>
      <c r="CQ57" s="36"/>
      <c r="CR57" s="35"/>
      <c r="CS57" s="3"/>
      <c r="CT57" s="3"/>
      <c r="CU57" s="34"/>
      <c r="CV57" s="3"/>
      <c r="CW57" s="3"/>
      <c r="CX57" s="3"/>
      <c r="CY57" s="3"/>
      <c r="CZ57" s="36"/>
      <c r="DA57" s="35"/>
      <c r="DB57" s="3"/>
      <c r="DC57" s="3"/>
      <c r="DD57" s="34"/>
      <c r="DE57" s="3"/>
      <c r="DF57" s="3"/>
      <c r="DG57" s="3"/>
      <c r="DH57" s="3"/>
      <c r="DI57" s="36"/>
      <c r="DJ57" s="35"/>
      <c r="DK57" s="3"/>
      <c r="DL57" s="3"/>
      <c r="DM57" s="34"/>
      <c r="DN57" s="3"/>
      <c r="DO57" s="3"/>
      <c r="DP57" s="3"/>
      <c r="DQ57" s="3"/>
      <c r="DR57" s="36"/>
      <c r="DS57" s="35"/>
      <c r="DT57" s="3"/>
      <c r="DU57" s="3"/>
      <c r="DV57" s="34"/>
      <c r="DW57" s="3"/>
      <c r="DX57" s="3"/>
      <c r="DY57" s="3"/>
      <c r="DZ57" s="3"/>
      <c r="EA57" s="36"/>
      <c r="EB57" s="35"/>
      <c r="EC57" s="3"/>
      <c r="ED57" s="3"/>
      <c r="EE57" s="34"/>
      <c r="EF57" s="3"/>
      <c r="EG57" s="3"/>
      <c r="EH57" s="3"/>
      <c r="EI57" s="3"/>
      <c r="EJ57" s="36"/>
      <c r="EK57" s="35"/>
      <c r="EL57" s="3"/>
      <c r="EM57" s="3"/>
      <c r="EN57" s="34"/>
      <c r="EO57" s="3"/>
      <c r="EP57" s="3"/>
      <c r="EQ57" s="3"/>
      <c r="ER57" s="3"/>
      <c r="ES57" s="36"/>
      <c r="ET57" s="35"/>
      <c r="EU57" s="3"/>
      <c r="EV57" s="3"/>
      <c r="EW57" s="34"/>
      <c r="EX57" s="3"/>
      <c r="EY57" s="3"/>
      <c r="EZ57" s="3"/>
      <c r="FA57" s="3"/>
      <c r="FB57" s="36"/>
      <c r="FC57" s="2">
        <v>10</v>
      </c>
    </row>
    <row r="58" spans="1:159" ht="22.5">
      <c r="A58" s="3" t="s">
        <v>94</v>
      </c>
      <c r="B58" s="70" t="s">
        <v>95</v>
      </c>
      <c r="C58" s="95"/>
      <c r="D58" s="95"/>
      <c r="E58" s="95">
        <v>7</v>
      </c>
      <c r="F58" s="95"/>
      <c r="G58" s="84"/>
      <c r="H58" s="34">
        <v>63</v>
      </c>
      <c r="I58" s="3"/>
      <c r="J58" s="3">
        <v>21</v>
      </c>
      <c r="K58" s="3"/>
      <c r="L58" s="34">
        <v>42</v>
      </c>
      <c r="M58" s="34">
        <v>28</v>
      </c>
      <c r="N58" s="34"/>
      <c r="O58" s="34">
        <v>14</v>
      </c>
      <c r="P58" s="104"/>
      <c r="Q58" s="35"/>
      <c r="R58" s="92"/>
      <c r="S58" s="35"/>
      <c r="T58" s="92"/>
      <c r="U58" s="35"/>
      <c r="V58" s="92"/>
      <c r="W58" s="35"/>
      <c r="X58" s="92"/>
      <c r="Y58" s="35"/>
      <c r="Z58" s="92"/>
      <c r="AA58" s="35"/>
      <c r="AB58" s="92"/>
      <c r="AC58" s="35">
        <v>63</v>
      </c>
      <c r="AD58" s="92">
        <v>42</v>
      </c>
      <c r="AE58" s="35"/>
      <c r="AF58" s="92"/>
      <c r="AG58" s="110"/>
      <c r="AH58" s="3"/>
      <c r="AI58" s="3"/>
      <c r="AJ58" s="34"/>
      <c r="AK58" s="3"/>
      <c r="AL58" s="3"/>
      <c r="AM58" s="3"/>
      <c r="AN58" s="3"/>
      <c r="AO58" s="36"/>
      <c r="AP58" s="35"/>
      <c r="AQ58" s="3"/>
      <c r="AR58" s="3"/>
      <c r="AS58" s="34"/>
      <c r="AT58" s="3"/>
      <c r="AU58" s="3"/>
      <c r="AV58" s="3"/>
      <c r="AW58" s="3"/>
      <c r="AX58" s="36"/>
      <c r="AY58" s="35"/>
      <c r="AZ58" s="3"/>
      <c r="BA58" s="3"/>
      <c r="BB58" s="34"/>
      <c r="BC58" s="3"/>
      <c r="BD58" s="3"/>
      <c r="BE58" s="3"/>
      <c r="BF58" s="3"/>
      <c r="BG58" s="36"/>
      <c r="BH58" s="35"/>
      <c r="BI58" s="3"/>
      <c r="BJ58" s="3"/>
      <c r="BK58" s="34"/>
      <c r="BL58" s="3"/>
      <c r="BM58" s="3"/>
      <c r="BN58" s="3"/>
      <c r="BO58" s="3"/>
      <c r="BP58" s="36"/>
      <c r="BQ58" s="35"/>
      <c r="BR58" s="3"/>
      <c r="BS58" s="3"/>
      <c r="BT58" s="34"/>
      <c r="BU58" s="3"/>
      <c r="BV58" s="3"/>
      <c r="BW58" s="3"/>
      <c r="BX58" s="3"/>
      <c r="BY58" s="36"/>
      <c r="BZ58" s="35"/>
      <c r="CA58" s="3"/>
      <c r="CB58" s="3"/>
      <c r="CC58" s="34"/>
      <c r="CD58" s="3"/>
      <c r="CE58" s="3"/>
      <c r="CF58" s="3"/>
      <c r="CG58" s="3"/>
      <c r="CH58" s="36"/>
      <c r="CI58" s="35"/>
      <c r="CJ58" s="3"/>
      <c r="CK58" s="3"/>
      <c r="CL58" s="34"/>
      <c r="CM58" s="3"/>
      <c r="CN58" s="3"/>
      <c r="CO58" s="3"/>
      <c r="CP58" s="3"/>
      <c r="CQ58" s="36"/>
      <c r="CR58" s="35"/>
      <c r="CS58" s="3"/>
      <c r="CT58" s="3"/>
      <c r="CU58" s="34"/>
      <c r="CV58" s="3"/>
      <c r="CW58" s="3"/>
      <c r="CX58" s="3"/>
      <c r="CY58" s="3"/>
      <c r="CZ58" s="36"/>
      <c r="DA58" s="35"/>
      <c r="DB58" s="3"/>
      <c r="DC58" s="3"/>
      <c r="DD58" s="34"/>
      <c r="DE58" s="3"/>
      <c r="DF58" s="3"/>
      <c r="DG58" s="3"/>
      <c r="DH58" s="3"/>
      <c r="DI58" s="36"/>
      <c r="DJ58" s="35"/>
      <c r="DK58" s="3"/>
      <c r="DL58" s="3"/>
      <c r="DM58" s="34"/>
      <c r="DN58" s="3"/>
      <c r="DO58" s="3"/>
      <c r="DP58" s="3"/>
      <c r="DQ58" s="3"/>
      <c r="DR58" s="36"/>
      <c r="DS58" s="35"/>
      <c r="DT58" s="3"/>
      <c r="DU58" s="3"/>
      <c r="DV58" s="34"/>
      <c r="DW58" s="3"/>
      <c r="DX58" s="3"/>
      <c r="DY58" s="3"/>
      <c r="DZ58" s="3"/>
      <c r="EA58" s="36"/>
      <c r="EB58" s="35"/>
      <c r="EC58" s="3"/>
      <c r="ED58" s="3"/>
      <c r="EE58" s="34"/>
      <c r="EF58" s="3"/>
      <c r="EG58" s="3"/>
      <c r="EH58" s="3"/>
      <c r="EI58" s="3"/>
      <c r="EJ58" s="36"/>
      <c r="EK58" s="35"/>
      <c r="EL58" s="3"/>
      <c r="EM58" s="3"/>
      <c r="EN58" s="34"/>
      <c r="EO58" s="3"/>
      <c r="EP58" s="3"/>
      <c r="EQ58" s="3"/>
      <c r="ER58" s="3"/>
      <c r="ES58" s="36"/>
      <c r="ET58" s="35"/>
      <c r="EU58" s="3"/>
      <c r="EV58" s="3"/>
      <c r="EW58" s="34"/>
      <c r="EX58" s="3"/>
      <c r="EY58" s="3"/>
      <c r="EZ58" s="3"/>
      <c r="FA58" s="3"/>
      <c r="FB58" s="36"/>
      <c r="FC58" s="2">
        <v>35</v>
      </c>
    </row>
    <row r="59" spans="1:159" ht="11.25">
      <c r="A59" s="3" t="s">
        <v>64</v>
      </c>
      <c r="B59" s="78" t="s">
        <v>65</v>
      </c>
      <c r="C59" s="95">
        <v>3</v>
      </c>
      <c r="D59" s="95"/>
      <c r="E59" s="95"/>
      <c r="F59" s="95"/>
      <c r="G59" s="84"/>
      <c r="H59" s="34">
        <v>137</v>
      </c>
      <c r="I59" s="3"/>
      <c r="J59" s="3">
        <v>34</v>
      </c>
      <c r="K59" s="3"/>
      <c r="L59" s="34">
        <v>103</v>
      </c>
      <c r="M59" s="34">
        <v>40</v>
      </c>
      <c r="N59" s="34">
        <v>63</v>
      </c>
      <c r="O59" s="34"/>
      <c r="P59" s="104"/>
      <c r="Q59" s="35"/>
      <c r="R59" s="92"/>
      <c r="S59" s="35"/>
      <c r="T59" s="92"/>
      <c r="U59" s="35"/>
      <c r="V59" s="92"/>
      <c r="W59" s="35"/>
      <c r="X59" s="92"/>
      <c r="Y59" s="35">
        <v>37</v>
      </c>
      <c r="Z59" s="92">
        <v>28</v>
      </c>
      <c r="AA59" s="35">
        <v>100</v>
      </c>
      <c r="AB59" s="92">
        <v>75</v>
      </c>
      <c r="AC59" s="35"/>
      <c r="AD59" s="92"/>
      <c r="AE59" s="35"/>
      <c r="AF59" s="92"/>
      <c r="AG59" s="110"/>
      <c r="AH59" s="3"/>
      <c r="AI59" s="3"/>
      <c r="AJ59" s="34"/>
      <c r="AK59" s="3"/>
      <c r="AL59" s="3"/>
      <c r="AM59" s="3"/>
      <c r="AN59" s="3"/>
      <c r="AO59" s="36"/>
      <c r="AP59" s="35"/>
      <c r="AQ59" s="3"/>
      <c r="AR59" s="3"/>
      <c r="AS59" s="34"/>
      <c r="AT59" s="3"/>
      <c r="AU59" s="3"/>
      <c r="AV59" s="3"/>
      <c r="AW59" s="3"/>
      <c r="AX59" s="36"/>
      <c r="AY59" s="35"/>
      <c r="AZ59" s="3"/>
      <c r="BA59" s="3"/>
      <c r="BB59" s="34"/>
      <c r="BC59" s="3"/>
      <c r="BD59" s="3"/>
      <c r="BE59" s="3"/>
      <c r="BF59" s="3"/>
      <c r="BG59" s="36"/>
      <c r="BH59" s="35"/>
      <c r="BI59" s="3"/>
      <c r="BJ59" s="3"/>
      <c r="BK59" s="34"/>
      <c r="BL59" s="3"/>
      <c r="BM59" s="3"/>
      <c r="BN59" s="3"/>
      <c r="BO59" s="3"/>
      <c r="BP59" s="36"/>
      <c r="BQ59" s="35"/>
      <c r="BR59" s="3"/>
      <c r="BS59" s="3"/>
      <c r="BT59" s="34"/>
      <c r="BU59" s="3"/>
      <c r="BV59" s="3"/>
      <c r="BW59" s="3"/>
      <c r="BX59" s="3"/>
      <c r="BY59" s="36"/>
      <c r="BZ59" s="35"/>
      <c r="CA59" s="3"/>
      <c r="CB59" s="3"/>
      <c r="CC59" s="34"/>
      <c r="CD59" s="3"/>
      <c r="CE59" s="3"/>
      <c r="CF59" s="3"/>
      <c r="CG59" s="3"/>
      <c r="CH59" s="36"/>
      <c r="CI59" s="35"/>
      <c r="CJ59" s="3"/>
      <c r="CK59" s="3"/>
      <c r="CL59" s="34"/>
      <c r="CM59" s="3"/>
      <c r="CN59" s="3"/>
      <c r="CO59" s="3"/>
      <c r="CP59" s="3"/>
      <c r="CQ59" s="36"/>
      <c r="CR59" s="35"/>
      <c r="CS59" s="3"/>
      <c r="CT59" s="3"/>
      <c r="CU59" s="34"/>
      <c r="CV59" s="3"/>
      <c r="CW59" s="3"/>
      <c r="CX59" s="3"/>
      <c r="CY59" s="3"/>
      <c r="CZ59" s="36"/>
      <c r="DA59" s="35"/>
      <c r="DB59" s="3"/>
      <c r="DC59" s="3"/>
      <c r="DD59" s="34"/>
      <c r="DE59" s="3"/>
      <c r="DF59" s="3"/>
      <c r="DG59" s="3"/>
      <c r="DH59" s="3"/>
      <c r="DI59" s="36"/>
      <c r="DJ59" s="35"/>
      <c r="DK59" s="3"/>
      <c r="DL59" s="3"/>
      <c r="DM59" s="34"/>
      <c r="DN59" s="3"/>
      <c r="DO59" s="3"/>
      <c r="DP59" s="3"/>
      <c r="DQ59" s="3"/>
      <c r="DR59" s="36"/>
      <c r="DS59" s="35"/>
      <c r="DT59" s="3"/>
      <c r="DU59" s="3"/>
      <c r="DV59" s="34"/>
      <c r="DW59" s="3"/>
      <c r="DX59" s="3"/>
      <c r="DY59" s="3"/>
      <c r="DZ59" s="3"/>
      <c r="EA59" s="36"/>
      <c r="EB59" s="35"/>
      <c r="EC59" s="3"/>
      <c r="ED59" s="3"/>
      <c r="EE59" s="34"/>
      <c r="EF59" s="3"/>
      <c r="EG59" s="3"/>
      <c r="EH59" s="3"/>
      <c r="EI59" s="3"/>
      <c r="EJ59" s="36"/>
      <c r="EK59" s="35"/>
      <c r="EL59" s="3"/>
      <c r="EM59" s="3"/>
      <c r="EN59" s="34"/>
      <c r="EO59" s="3"/>
      <c r="EP59" s="3"/>
      <c r="EQ59" s="3"/>
      <c r="ER59" s="3"/>
      <c r="ES59" s="36"/>
      <c r="ET59" s="35"/>
      <c r="EU59" s="3"/>
      <c r="EV59" s="3"/>
      <c r="EW59" s="34"/>
      <c r="EX59" s="3"/>
      <c r="EY59" s="3"/>
      <c r="EZ59" s="3"/>
      <c r="FA59" s="3"/>
      <c r="FB59" s="36"/>
      <c r="FC59" s="2">
        <v>32</v>
      </c>
    </row>
    <row r="60" spans="1:159" ht="22.5">
      <c r="A60" s="3" t="s">
        <v>97</v>
      </c>
      <c r="B60" s="70" t="s">
        <v>98</v>
      </c>
      <c r="C60" s="95"/>
      <c r="D60" s="95"/>
      <c r="E60" s="95">
        <v>7</v>
      </c>
      <c r="F60" s="95"/>
      <c r="G60" s="84"/>
      <c r="H60" s="34">
        <v>48</v>
      </c>
      <c r="I60" s="3"/>
      <c r="J60" s="3">
        <v>16</v>
      </c>
      <c r="K60" s="3"/>
      <c r="L60" s="34">
        <v>32</v>
      </c>
      <c r="M60" s="34">
        <v>16</v>
      </c>
      <c r="N60" s="34">
        <v>16</v>
      </c>
      <c r="O60" s="34"/>
      <c r="P60" s="104"/>
      <c r="Q60" s="35"/>
      <c r="R60" s="92"/>
      <c r="S60" s="35"/>
      <c r="T60" s="92"/>
      <c r="U60" s="35"/>
      <c r="V60" s="92"/>
      <c r="W60" s="35"/>
      <c r="X60" s="92"/>
      <c r="Y60" s="35"/>
      <c r="Z60" s="92"/>
      <c r="AA60" s="35"/>
      <c r="AB60" s="92"/>
      <c r="AC60" s="35">
        <v>48</v>
      </c>
      <c r="AD60" s="92">
        <v>32</v>
      </c>
      <c r="AE60" s="35"/>
      <c r="AF60" s="92"/>
      <c r="AG60" s="110"/>
      <c r="AH60" s="3"/>
      <c r="AI60" s="3"/>
      <c r="AJ60" s="34"/>
      <c r="AK60" s="3"/>
      <c r="AL60" s="3"/>
      <c r="AM60" s="3"/>
      <c r="AN60" s="3"/>
      <c r="AO60" s="36"/>
      <c r="AP60" s="35"/>
      <c r="AQ60" s="3"/>
      <c r="AR60" s="3"/>
      <c r="AS60" s="34"/>
      <c r="AT60" s="3"/>
      <c r="AU60" s="3"/>
      <c r="AV60" s="3"/>
      <c r="AW60" s="3"/>
      <c r="AX60" s="36"/>
      <c r="AY60" s="35"/>
      <c r="AZ60" s="3"/>
      <c r="BA60" s="3"/>
      <c r="BB60" s="34"/>
      <c r="BC60" s="3"/>
      <c r="BD60" s="3"/>
      <c r="BE60" s="3"/>
      <c r="BF60" s="3"/>
      <c r="BG60" s="36"/>
      <c r="BH60" s="35"/>
      <c r="BI60" s="3"/>
      <c r="BJ60" s="3"/>
      <c r="BK60" s="34"/>
      <c r="BL60" s="3"/>
      <c r="BM60" s="3"/>
      <c r="BN60" s="3"/>
      <c r="BO60" s="3"/>
      <c r="BP60" s="36"/>
      <c r="BQ60" s="35"/>
      <c r="BR60" s="3"/>
      <c r="BS60" s="3"/>
      <c r="BT60" s="34"/>
      <c r="BU60" s="3"/>
      <c r="BV60" s="3"/>
      <c r="BW60" s="3"/>
      <c r="BX60" s="3"/>
      <c r="BY60" s="36"/>
      <c r="BZ60" s="35"/>
      <c r="CA60" s="3"/>
      <c r="CB60" s="3"/>
      <c r="CC60" s="34"/>
      <c r="CD60" s="3"/>
      <c r="CE60" s="3"/>
      <c r="CF60" s="3"/>
      <c r="CG60" s="3"/>
      <c r="CH60" s="36"/>
      <c r="CI60" s="35"/>
      <c r="CJ60" s="3"/>
      <c r="CK60" s="3"/>
      <c r="CL60" s="34"/>
      <c r="CM60" s="3"/>
      <c r="CN60" s="3"/>
      <c r="CO60" s="3"/>
      <c r="CP60" s="3"/>
      <c r="CQ60" s="36"/>
      <c r="CR60" s="35"/>
      <c r="CS60" s="3"/>
      <c r="CT60" s="3"/>
      <c r="CU60" s="34"/>
      <c r="CV60" s="3"/>
      <c r="CW60" s="3"/>
      <c r="CX60" s="3"/>
      <c r="CY60" s="3"/>
      <c r="CZ60" s="36"/>
      <c r="DA60" s="35"/>
      <c r="DB60" s="3"/>
      <c r="DC60" s="3"/>
      <c r="DD60" s="34"/>
      <c r="DE60" s="3"/>
      <c r="DF60" s="3"/>
      <c r="DG60" s="3"/>
      <c r="DH60" s="3"/>
      <c r="DI60" s="36"/>
      <c r="DJ60" s="35"/>
      <c r="DK60" s="3"/>
      <c r="DL60" s="3"/>
      <c r="DM60" s="34"/>
      <c r="DN60" s="3"/>
      <c r="DO60" s="3"/>
      <c r="DP60" s="3"/>
      <c r="DQ60" s="3"/>
      <c r="DR60" s="36"/>
      <c r="DS60" s="35"/>
      <c r="DT60" s="3"/>
      <c r="DU60" s="3"/>
      <c r="DV60" s="34"/>
      <c r="DW60" s="3"/>
      <c r="DX60" s="3"/>
      <c r="DY60" s="3"/>
      <c r="DZ60" s="3"/>
      <c r="EA60" s="36"/>
      <c r="EB60" s="35"/>
      <c r="EC60" s="3"/>
      <c r="ED60" s="3"/>
      <c r="EE60" s="34"/>
      <c r="EF60" s="3"/>
      <c r="EG60" s="3"/>
      <c r="EH60" s="3"/>
      <c r="EI60" s="3"/>
      <c r="EJ60" s="36"/>
      <c r="EK60" s="35"/>
      <c r="EL60" s="3"/>
      <c r="EM60" s="3"/>
      <c r="EN60" s="34"/>
      <c r="EO60" s="3"/>
      <c r="EP60" s="3"/>
      <c r="EQ60" s="3"/>
      <c r="ER60" s="3"/>
      <c r="ES60" s="36"/>
      <c r="ET60" s="35"/>
      <c r="EU60" s="3"/>
      <c r="EV60" s="3"/>
      <c r="EW60" s="34"/>
      <c r="EX60" s="3"/>
      <c r="EY60" s="3"/>
      <c r="EZ60" s="3"/>
      <c r="FA60" s="3"/>
      <c r="FB60" s="36"/>
      <c r="FC60" s="2">
        <v>21</v>
      </c>
    </row>
    <row r="61" spans="1:159" ht="22.5">
      <c r="A61" s="3" t="s">
        <v>100</v>
      </c>
      <c r="B61" s="70" t="s">
        <v>101</v>
      </c>
      <c r="C61" s="95"/>
      <c r="D61" s="95">
        <v>6</v>
      </c>
      <c r="E61" s="95"/>
      <c r="F61" s="95"/>
      <c r="G61" s="84"/>
      <c r="H61" s="34">
        <v>48</v>
      </c>
      <c r="I61" s="3"/>
      <c r="J61" s="3">
        <v>16</v>
      </c>
      <c r="K61" s="3"/>
      <c r="L61" s="34">
        <v>32</v>
      </c>
      <c r="M61" s="34">
        <v>16</v>
      </c>
      <c r="N61" s="34">
        <v>16</v>
      </c>
      <c r="O61" s="34"/>
      <c r="P61" s="104"/>
      <c r="Q61" s="35"/>
      <c r="R61" s="92"/>
      <c r="S61" s="35"/>
      <c r="T61" s="92"/>
      <c r="U61" s="35"/>
      <c r="V61" s="92"/>
      <c r="W61" s="35"/>
      <c r="X61" s="92"/>
      <c r="Y61" s="35"/>
      <c r="Z61" s="92"/>
      <c r="AA61" s="35">
        <v>48</v>
      </c>
      <c r="AB61" s="92">
        <v>32</v>
      </c>
      <c r="AC61" s="35"/>
      <c r="AD61" s="92"/>
      <c r="AE61" s="35"/>
      <c r="AF61" s="92"/>
      <c r="AG61" s="110"/>
      <c r="AH61" s="3"/>
      <c r="AI61" s="3"/>
      <c r="AJ61" s="34"/>
      <c r="AK61" s="3"/>
      <c r="AL61" s="3"/>
      <c r="AM61" s="3"/>
      <c r="AN61" s="3"/>
      <c r="AO61" s="36"/>
      <c r="AP61" s="35"/>
      <c r="AQ61" s="3"/>
      <c r="AR61" s="3"/>
      <c r="AS61" s="34"/>
      <c r="AT61" s="3"/>
      <c r="AU61" s="3"/>
      <c r="AV61" s="3"/>
      <c r="AW61" s="3"/>
      <c r="AX61" s="36"/>
      <c r="AY61" s="35"/>
      <c r="AZ61" s="3"/>
      <c r="BA61" s="3"/>
      <c r="BB61" s="34"/>
      <c r="BC61" s="3"/>
      <c r="BD61" s="3"/>
      <c r="BE61" s="3"/>
      <c r="BF61" s="3"/>
      <c r="BG61" s="36"/>
      <c r="BH61" s="35"/>
      <c r="BI61" s="3"/>
      <c r="BJ61" s="3"/>
      <c r="BK61" s="34"/>
      <c r="BL61" s="3"/>
      <c r="BM61" s="3"/>
      <c r="BN61" s="3"/>
      <c r="BO61" s="3"/>
      <c r="BP61" s="36"/>
      <c r="BQ61" s="35"/>
      <c r="BR61" s="3"/>
      <c r="BS61" s="3"/>
      <c r="BT61" s="34"/>
      <c r="BU61" s="3"/>
      <c r="BV61" s="3"/>
      <c r="BW61" s="3"/>
      <c r="BX61" s="3"/>
      <c r="BY61" s="36"/>
      <c r="BZ61" s="35"/>
      <c r="CA61" s="3"/>
      <c r="CB61" s="3"/>
      <c r="CC61" s="34"/>
      <c r="CD61" s="3"/>
      <c r="CE61" s="3"/>
      <c r="CF61" s="3"/>
      <c r="CG61" s="3"/>
      <c r="CH61" s="36"/>
      <c r="CI61" s="35"/>
      <c r="CJ61" s="3"/>
      <c r="CK61" s="3"/>
      <c r="CL61" s="34"/>
      <c r="CM61" s="3"/>
      <c r="CN61" s="3"/>
      <c r="CO61" s="3"/>
      <c r="CP61" s="3"/>
      <c r="CQ61" s="36"/>
      <c r="CR61" s="35"/>
      <c r="CS61" s="3"/>
      <c r="CT61" s="3"/>
      <c r="CU61" s="34"/>
      <c r="CV61" s="3"/>
      <c r="CW61" s="3"/>
      <c r="CX61" s="3"/>
      <c r="CY61" s="3"/>
      <c r="CZ61" s="36"/>
      <c r="DA61" s="35"/>
      <c r="DB61" s="3"/>
      <c r="DC61" s="3"/>
      <c r="DD61" s="34"/>
      <c r="DE61" s="3"/>
      <c r="DF61" s="3"/>
      <c r="DG61" s="3"/>
      <c r="DH61" s="3"/>
      <c r="DI61" s="36"/>
      <c r="DJ61" s="35"/>
      <c r="DK61" s="3"/>
      <c r="DL61" s="3"/>
      <c r="DM61" s="34"/>
      <c r="DN61" s="3"/>
      <c r="DO61" s="3"/>
      <c r="DP61" s="3"/>
      <c r="DQ61" s="3"/>
      <c r="DR61" s="36"/>
      <c r="DS61" s="35"/>
      <c r="DT61" s="3"/>
      <c r="DU61" s="3"/>
      <c r="DV61" s="34"/>
      <c r="DW61" s="3"/>
      <c r="DX61" s="3"/>
      <c r="DY61" s="3"/>
      <c r="DZ61" s="3"/>
      <c r="EA61" s="36"/>
      <c r="EB61" s="35"/>
      <c r="EC61" s="3"/>
      <c r="ED61" s="3"/>
      <c r="EE61" s="34"/>
      <c r="EF61" s="3"/>
      <c r="EG61" s="3"/>
      <c r="EH61" s="3"/>
      <c r="EI61" s="3"/>
      <c r="EJ61" s="36"/>
      <c r="EK61" s="35"/>
      <c r="EL61" s="3"/>
      <c r="EM61" s="3"/>
      <c r="EN61" s="34"/>
      <c r="EO61" s="3"/>
      <c r="EP61" s="3"/>
      <c r="EQ61" s="3"/>
      <c r="ER61" s="3"/>
      <c r="ES61" s="36"/>
      <c r="ET61" s="35"/>
      <c r="EU61" s="3"/>
      <c r="EV61" s="3"/>
      <c r="EW61" s="34"/>
      <c r="EX61" s="3"/>
      <c r="EY61" s="3"/>
      <c r="EZ61" s="3"/>
      <c r="FA61" s="3"/>
      <c r="FB61" s="36"/>
      <c r="FC61" s="2">
        <v>32</v>
      </c>
    </row>
    <row r="62" spans="1:159" ht="11.25">
      <c r="A62" s="3" t="s">
        <v>103</v>
      </c>
      <c r="B62" s="70" t="s">
        <v>104</v>
      </c>
      <c r="C62" s="95"/>
      <c r="D62" s="95">
        <v>6</v>
      </c>
      <c r="E62" s="95"/>
      <c r="F62" s="95"/>
      <c r="G62" s="84"/>
      <c r="H62" s="34">
        <v>48</v>
      </c>
      <c r="I62" s="3"/>
      <c r="J62" s="3">
        <v>16</v>
      </c>
      <c r="K62" s="3"/>
      <c r="L62" s="34">
        <v>32</v>
      </c>
      <c r="M62" s="34">
        <v>16</v>
      </c>
      <c r="N62" s="34">
        <v>16</v>
      </c>
      <c r="O62" s="34"/>
      <c r="P62" s="104"/>
      <c r="Q62" s="35"/>
      <c r="R62" s="92"/>
      <c r="S62" s="35"/>
      <c r="T62" s="92"/>
      <c r="U62" s="35"/>
      <c r="V62" s="92"/>
      <c r="W62" s="35"/>
      <c r="X62" s="92"/>
      <c r="Y62" s="35"/>
      <c r="Z62" s="92"/>
      <c r="AA62" s="35"/>
      <c r="AB62" s="92"/>
      <c r="AC62" s="35">
        <v>48</v>
      </c>
      <c r="AD62" s="92">
        <v>32</v>
      </c>
      <c r="AE62" s="35"/>
      <c r="AF62" s="92"/>
      <c r="AG62" s="110"/>
      <c r="AH62" s="3"/>
      <c r="AI62" s="3"/>
      <c r="AJ62" s="34"/>
      <c r="AK62" s="3"/>
      <c r="AL62" s="3"/>
      <c r="AM62" s="3"/>
      <c r="AN62" s="3"/>
      <c r="AO62" s="36"/>
      <c r="AP62" s="35"/>
      <c r="AQ62" s="3"/>
      <c r="AR62" s="3"/>
      <c r="AS62" s="34"/>
      <c r="AT62" s="3"/>
      <c r="AU62" s="3"/>
      <c r="AV62" s="3"/>
      <c r="AW62" s="3"/>
      <c r="AX62" s="36"/>
      <c r="AY62" s="35"/>
      <c r="AZ62" s="3"/>
      <c r="BA62" s="3"/>
      <c r="BB62" s="34"/>
      <c r="BC62" s="3"/>
      <c r="BD62" s="3"/>
      <c r="BE62" s="3"/>
      <c r="BF62" s="3"/>
      <c r="BG62" s="36"/>
      <c r="BH62" s="35"/>
      <c r="BI62" s="3"/>
      <c r="BJ62" s="3"/>
      <c r="BK62" s="34"/>
      <c r="BL62" s="3"/>
      <c r="BM62" s="3"/>
      <c r="BN62" s="3"/>
      <c r="BO62" s="3"/>
      <c r="BP62" s="36"/>
      <c r="BQ62" s="35"/>
      <c r="BR62" s="3"/>
      <c r="BS62" s="3"/>
      <c r="BT62" s="34"/>
      <c r="BU62" s="3"/>
      <c r="BV62" s="3"/>
      <c r="BW62" s="3"/>
      <c r="BX62" s="3"/>
      <c r="BY62" s="36"/>
      <c r="BZ62" s="35"/>
      <c r="CA62" s="3"/>
      <c r="CB62" s="3"/>
      <c r="CC62" s="34"/>
      <c r="CD62" s="3"/>
      <c r="CE62" s="3"/>
      <c r="CF62" s="3"/>
      <c r="CG62" s="3"/>
      <c r="CH62" s="36"/>
      <c r="CI62" s="35"/>
      <c r="CJ62" s="3"/>
      <c r="CK62" s="3"/>
      <c r="CL62" s="34"/>
      <c r="CM62" s="3"/>
      <c r="CN62" s="3"/>
      <c r="CO62" s="3"/>
      <c r="CP62" s="3"/>
      <c r="CQ62" s="36"/>
      <c r="CR62" s="35"/>
      <c r="CS62" s="3"/>
      <c r="CT62" s="3"/>
      <c r="CU62" s="34"/>
      <c r="CV62" s="3"/>
      <c r="CW62" s="3"/>
      <c r="CX62" s="3"/>
      <c r="CY62" s="3"/>
      <c r="CZ62" s="36"/>
      <c r="DA62" s="35"/>
      <c r="DB62" s="3"/>
      <c r="DC62" s="3"/>
      <c r="DD62" s="34"/>
      <c r="DE62" s="3"/>
      <c r="DF62" s="3"/>
      <c r="DG62" s="3"/>
      <c r="DH62" s="3"/>
      <c r="DI62" s="36"/>
      <c r="DJ62" s="35"/>
      <c r="DK62" s="3"/>
      <c r="DL62" s="3"/>
      <c r="DM62" s="34"/>
      <c r="DN62" s="3"/>
      <c r="DO62" s="3"/>
      <c r="DP62" s="3"/>
      <c r="DQ62" s="3"/>
      <c r="DR62" s="36"/>
      <c r="DS62" s="35"/>
      <c r="DT62" s="3"/>
      <c r="DU62" s="3"/>
      <c r="DV62" s="34"/>
      <c r="DW62" s="3"/>
      <c r="DX62" s="3"/>
      <c r="DY62" s="3"/>
      <c r="DZ62" s="3"/>
      <c r="EA62" s="36"/>
      <c r="EB62" s="35"/>
      <c r="EC62" s="3"/>
      <c r="ED62" s="3"/>
      <c r="EE62" s="34"/>
      <c r="EF62" s="3"/>
      <c r="EG62" s="3"/>
      <c r="EH62" s="3"/>
      <c r="EI62" s="3"/>
      <c r="EJ62" s="36"/>
      <c r="EK62" s="35"/>
      <c r="EL62" s="3"/>
      <c r="EM62" s="3"/>
      <c r="EN62" s="34"/>
      <c r="EO62" s="3"/>
      <c r="EP62" s="3"/>
      <c r="EQ62" s="3"/>
      <c r="ER62" s="3"/>
      <c r="ES62" s="36"/>
      <c r="ET62" s="35"/>
      <c r="EU62" s="3"/>
      <c r="EV62" s="3"/>
      <c r="EW62" s="34"/>
      <c r="EX62" s="3"/>
      <c r="EY62" s="3"/>
      <c r="EZ62" s="3"/>
      <c r="FA62" s="3"/>
      <c r="FB62" s="36"/>
      <c r="FC62" s="2">
        <v>32</v>
      </c>
    </row>
    <row r="63" spans="1:159" ht="12" thickBot="1">
      <c r="A63" s="3" t="s">
        <v>106</v>
      </c>
      <c r="B63" s="70" t="s">
        <v>108</v>
      </c>
      <c r="C63" s="95"/>
      <c r="D63" s="95">
        <v>8</v>
      </c>
      <c r="E63" s="95"/>
      <c r="F63" s="95"/>
      <c r="G63" s="84"/>
      <c r="H63" s="34">
        <v>48</v>
      </c>
      <c r="I63" s="3"/>
      <c r="J63" s="3">
        <v>16</v>
      </c>
      <c r="K63" s="3"/>
      <c r="L63" s="34">
        <v>32</v>
      </c>
      <c r="M63" s="34">
        <v>20</v>
      </c>
      <c r="N63" s="34">
        <v>12</v>
      </c>
      <c r="O63" s="34"/>
      <c r="P63" s="104"/>
      <c r="Q63" s="35"/>
      <c r="R63" s="92"/>
      <c r="S63" s="35"/>
      <c r="T63" s="92"/>
      <c r="U63" s="35"/>
      <c r="V63" s="92"/>
      <c r="W63" s="35"/>
      <c r="X63" s="92"/>
      <c r="Y63" s="35"/>
      <c r="Z63" s="92"/>
      <c r="AA63" s="35"/>
      <c r="AB63" s="92"/>
      <c r="AC63" s="35"/>
      <c r="AD63" s="92"/>
      <c r="AE63" s="35">
        <v>48</v>
      </c>
      <c r="AF63" s="92">
        <v>32</v>
      </c>
      <c r="AG63" s="110"/>
      <c r="AH63" s="3"/>
      <c r="AI63" s="3"/>
      <c r="AJ63" s="34"/>
      <c r="AK63" s="3"/>
      <c r="AL63" s="3"/>
      <c r="AM63" s="3"/>
      <c r="AN63" s="3"/>
      <c r="AO63" s="36"/>
      <c r="AP63" s="35"/>
      <c r="AQ63" s="3"/>
      <c r="AR63" s="3"/>
      <c r="AS63" s="34"/>
      <c r="AT63" s="3"/>
      <c r="AU63" s="3"/>
      <c r="AV63" s="3"/>
      <c r="AW63" s="3"/>
      <c r="AX63" s="36"/>
      <c r="AY63" s="35"/>
      <c r="AZ63" s="3"/>
      <c r="BA63" s="3"/>
      <c r="BB63" s="34"/>
      <c r="BC63" s="3"/>
      <c r="BD63" s="3"/>
      <c r="BE63" s="3"/>
      <c r="BF63" s="3"/>
      <c r="BG63" s="36"/>
      <c r="BH63" s="35"/>
      <c r="BI63" s="3"/>
      <c r="BJ63" s="3"/>
      <c r="BK63" s="34"/>
      <c r="BL63" s="3"/>
      <c r="BM63" s="3"/>
      <c r="BN63" s="3"/>
      <c r="BO63" s="3"/>
      <c r="BP63" s="36"/>
      <c r="BQ63" s="35"/>
      <c r="BR63" s="3"/>
      <c r="BS63" s="3"/>
      <c r="BT63" s="34"/>
      <c r="BU63" s="3"/>
      <c r="BV63" s="3"/>
      <c r="BW63" s="3"/>
      <c r="BX63" s="3"/>
      <c r="BY63" s="36"/>
      <c r="BZ63" s="35"/>
      <c r="CA63" s="3"/>
      <c r="CB63" s="3"/>
      <c r="CC63" s="34"/>
      <c r="CD63" s="3"/>
      <c r="CE63" s="3"/>
      <c r="CF63" s="3"/>
      <c r="CG63" s="3"/>
      <c r="CH63" s="36"/>
      <c r="CI63" s="35"/>
      <c r="CJ63" s="3"/>
      <c r="CK63" s="3"/>
      <c r="CL63" s="34"/>
      <c r="CM63" s="3"/>
      <c r="CN63" s="3"/>
      <c r="CO63" s="3"/>
      <c r="CP63" s="3"/>
      <c r="CQ63" s="36"/>
      <c r="CR63" s="35"/>
      <c r="CS63" s="3"/>
      <c r="CT63" s="3"/>
      <c r="CU63" s="34"/>
      <c r="CV63" s="3"/>
      <c r="CW63" s="3"/>
      <c r="CX63" s="3"/>
      <c r="CY63" s="3"/>
      <c r="CZ63" s="36"/>
      <c r="DA63" s="35"/>
      <c r="DB63" s="3"/>
      <c r="DC63" s="3"/>
      <c r="DD63" s="34"/>
      <c r="DE63" s="3"/>
      <c r="DF63" s="3"/>
      <c r="DG63" s="3"/>
      <c r="DH63" s="3"/>
      <c r="DI63" s="36"/>
      <c r="DJ63" s="35"/>
      <c r="DK63" s="3"/>
      <c r="DL63" s="3"/>
      <c r="DM63" s="34"/>
      <c r="DN63" s="3"/>
      <c r="DO63" s="3"/>
      <c r="DP63" s="3"/>
      <c r="DQ63" s="3"/>
      <c r="DR63" s="36"/>
      <c r="DS63" s="35"/>
      <c r="DT63" s="3"/>
      <c r="DU63" s="3"/>
      <c r="DV63" s="34"/>
      <c r="DW63" s="3"/>
      <c r="DX63" s="3"/>
      <c r="DY63" s="3"/>
      <c r="DZ63" s="3"/>
      <c r="EA63" s="36"/>
      <c r="EB63" s="35"/>
      <c r="EC63" s="3"/>
      <c r="ED63" s="3"/>
      <c r="EE63" s="34"/>
      <c r="EF63" s="3"/>
      <c r="EG63" s="3"/>
      <c r="EH63" s="3"/>
      <c r="EI63" s="3"/>
      <c r="EJ63" s="36"/>
      <c r="EK63" s="35"/>
      <c r="EL63" s="3"/>
      <c r="EM63" s="3"/>
      <c r="EN63" s="34"/>
      <c r="EO63" s="3"/>
      <c r="EP63" s="3"/>
      <c r="EQ63" s="3"/>
      <c r="ER63" s="3"/>
      <c r="ES63" s="36"/>
      <c r="ET63" s="35"/>
      <c r="EU63" s="3"/>
      <c r="EV63" s="3"/>
      <c r="EW63" s="34"/>
      <c r="EX63" s="3"/>
      <c r="EY63" s="3"/>
      <c r="EZ63" s="3"/>
      <c r="FA63" s="3"/>
      <c r="FB63" s="36"/>
      <c r="FC63" s="2">
        <v>32</v>
      </c>
    </row>
    <row r="64" spans="1:158" s="24" customFormat="1" ht="11.25" thickBot="1">
      <c r="A64" s="23" t="s">
        <v>109</v>
      </c>
      <c r="B64" s="69" t="s">
        <v>110</v>
      </c>
      <c r="C64" s="57">
        <f>C65+C72+C78+C83+C88</f>
        <v>12</v>
      </c>
      <c r="D64" s="57">
        <f>D65+D72+D78+D83+D88</f>
        <v>2</v>
      </c>
      <c r="E64" s="57">
        <f>E65+E72+E78+E83+E88</f>
        <v>5</v>
      </c>
      <c r="F64" s="57">
        <f>F65+F72+F78+F83+F88</f>
        <v>3</v>
      </c>
      <c r="G64" s="82">
        <f aca="true" t="shared" si="19" ref="G64:AF64">G65+G72+G78+G83+G88</f>
        <v>0</v>
      </c>
      <c r="H64" s="22">
        <f t="shared" si="19"/>
        <v>1911</v>
      </c>
      <c r="I64" s="22">
        <f t="shared" si="19"/>
        <v>0</v>
      </c>
      <c r="J64" s="22">
        <f t="shared" si="19"/>
        <v>626</v>
      </c>
      <c r="K64" s="22">
        <f t="shared" si="19"/>
        <v>0</v>
      </c>
      <c r="L64" s="22">
        <f t="shared" si="19"/>
        <v>1285</v>
      </c>
      <c r="M64" s="22">
        <f t="shared" si="19"/>
        <v>733</v>
      </c>
      <c r="N64" s="22">
        <f t="shared" si="19"/>
        <v>405</v>
      </c>
      <c r="O64" s="22">
        <f t="shared" si="19"/>
        <v>102</v>
      </c>
      <c r="P64" s="72">
        <f t="shared" si="19"/>
        <v>45</v>
      </c>
      <c r="Q64" s="22"/>
      <c r="R64" s="57"/>
      <c r="S64" s="22"/>
      <c r="T64" s="57"/>
      <c r="U64" s="22">
        <f t="shared" si="19"/>
        <v>180</v>
      </c>
      <c r="V64" s="57">
        <f t="shared" si="19"/>
        <v>120</v>
      </c>
      <c r="W64" s="22">
        <f t="shared" si="19"/>
        <v>60</v>
      </c>
      <c r="X64" s="57">
        <f t="shared" si="19"/>
        <v>40</v>
      </c>
      <c r="Y64" s="22">
        <f t="shared" si="19"/>
        <v>348</v>
      </c>
      <c r="Z64" s="57">
        <f t="shared" si="19"/>
        <v>232</v>
      </c>
      <c r="AA64" s="22">
        <f t="shared" si="19"/>
        <v>644</v>
      </c>
      <c r="AB64" s="57">
        <f t="shared" si="19"/>
        <v>429</v>
      </c>
      <c r="AC64" s="22">
        <f t="shared" si="19"/>
        <v>411</v>
      </c>
      <c r="AD64" s="57">
        <f t="shared" si="19"/>
        <v>278</v>
      </c>
      <c r="AE64" s="22">
        <f t="shared" si="19"/>
        <v>268</v>
      </c>
      <c r="AF64" s="57">
        <f t="shared" si="19"/>
        <v>186</v>
      </c>
      <c r="AG64" s="82"/>
      <c r="AH64" s="23"/>
      <c r="AI64" s="23"/>
      <c r="AJ64" s="23"/>
      <c r="AK64" s="23"/>
      <c r="AL64" s="23"/>
      <c r="AM64" s="23"/>
      <c r="AN64" s="23"/>
      <c r="AO64" s="26"/>
      <c r="AP64" s="22"/>
      <c r="AQ64" s="23"/>
      <c r="AR64" s="23"/>
      <c r="AS64" s="23"/>
      <c r="AT64" s="23"/>
      <c r="AU64" s="23"/>
      <c r="AV64" s="23"/>
      <c r="AW64" s="23"/>
      <c r="AX64" s="26"/>
      <c r="AY64" s="22"/>
      <c r="AZ64" s="23"/>
      <c r="BA64" s="23"/>
      <c r="BB64" s="23"/>
      <c r="BC64" s="23"/>
      <c r="BD64" s="23"/>
      <c r="BE64" s="23"/>
      <c r="BF64" s="23"/>
      <c r="BG64" s="26"/>
      <c r="BH64" s="22"/>
      <c r="BI64" s="23"/>
      <c r="BJ64" s="23"/>
      <c r="BK64" s="23"/>
      <c r="BL64" s="23"/>
      <c r="BM64" s="23"/>
      <c r="BN64" s="23"/>
      <c r="BO64" s="23"/>
      <c r="BP64" s="26"/>
      <c r="BQ64" s="22"/>
      <c r="BR64" s="23"/>
      <c r="BS64" s="23"/>
      <c r="BT64" s="23"/>
      <c r="BU64" s="23"/>
      <c r="BV64" s="23"/>
      <c r="BW64" s="23"/>
      <c r="BX64" s="23"/>
      <c r="BY64" s="26"/>
      <c r="BZ64" s="22"/>
      <c r="CA64" s="23"/>
      <c r="CB64" s="23"/>
      <c r="CC64" s="23"/>
      <c r="CD64" s="23"/>
      <c r="CE64" s="23"/>
      <c r="CF64" s="23"/>
      <c r="CG64" s="23"/>
      <c r="CH64" s="26"/>
      <c r="CI64" s="22"/>
      <c r="CJ64" s="23"/>
      <c r="CK64" s="23"/>
      <c r="CL64" s="23"/>
      <c r="CM64" s="23"/>
      <c r="CN64" s="23"/>
      <c r="CO64" s="23"/>
      <c r="CP64" s="23"/>
      <c r="CQ64" s="26"/>
      <c r="CR64" s="22"/>
      <c r="CS64" s="23"/>
      <c r="CT64" s="23"/>
      <c r="CU64" s="23"/>
      <c r="CV64" s="23"/>
      <c r="CW64" s="23"/>
      <c r="CX64" s="23"/>
      <c r="CY64" s="23"/>
      <c r="CZ64" s="26"/>
      <c r="DA64" s="22"/>
      <c r="DB64" s="23"/>
      <c r="DC64" s="23"/>
      <c r="DD64" s="23"/>
      <c r="DE64" s="23"/>
      <c r="DF64" s="23"/>
      <c r="DG64" s="23"/>
      <c r="DH64" s="23"/>
      <c r="DI64" s="26"/>
      <c r="DJ64" s="22"/>
      <c r="DK64" s="23"/>
      <c r="DL64" s="23"/>
      <c r="DM64" s="23"/>
      <c r="DN64" s="23"/>
      <c r="DO64" s="23"/>
      <c r="DP64" s="23"/>
      <c r="DQ64" s="23"/>
      <c r="DR64" s="26"/>
      <c r="DS64" s="22"/>
      <c r="DT64" s="23"/>
      <c r="DU64" s="23"/>
      <c r="DV64" s="23"/>
      <c r="DW64" s="23"/>
      <c r="DX64" s="23"/>
      <c r="DY64" s="23"/>
      <c r="DZ64" s="23"/>
      <c r="EA64" s="26"/>
      <c r="EB64" s="22"/>
      <c r="EC64" s="23"/>
      <c r="ED64" s="23"/>
      <c r="EE64" s="23"/>
      <c r="EF64" s="23"/>
      <c r="EG64" s="23"/>
      <c r="EH64" s="23"/>
      <c r="EI64" s="23"/>
      <c r="EJ64" s="26"/>
      <c r="EK64" s="22"/>
      <c r="EL64" s="23"/>
      <c r="EM64" s="23"/>
      <c r="EN64" s="23"/>
      <c r="EO64" s="23"/>
      <c r="EP64" s="23"/>
      <c r="EQ64" s="23"/>
      <c r="ER64" s="23"/>
      <c r="ES64" s="26"/>
      <c r="ET64" s="22"/>
      <c r="EU64" s="23"/>
      <c r="EV64" s="23"/>
      <c r="EW64" s="23"/>
      <c r="EX64" s="23"/>
      <c r="EY64" s="23"/>
      <c r="EZ64" s="23"/>
      <c r="FA64" s="23"/>
      <c r="FB64" s="26"/>
    </row>
    <row r="65" spans="1:158" ht="34.5" thickBot="1">
      <c r="A65" s="58" t="s">
        <v>339</v>
      </c>
      <c r="B65" s="79" t="s">
        <v>111</v>
      </c>
      <c r="C65" s="58">
        <f>COUNT(C66:C71)</f>
        <v>4</v>
      </c>
      <c r="D65" s="58">
        <f>COUNT(D66:D71)</f>
        <v>1</v>
      </c>
      <c r="E65" s="58">
        <f>COUNT(E66:E71)</f>
        <v>1</v>
      </c>
      <c r="F65" s="58">
        <f>COUNT(F66:F71)</f>
        <v>1</v>
      </c>
      <c r="G65" s="83"/>
      <c r="H65" s="58">
        <f>SUM(H66:H68)</f>
        <v>911</v>
      </c>
      <c r="I65" s="58">
        <f>SUM(I66:I68)</f>
        <v>0</v>
      </c>
      <c r="J65" s="58">
        <f>SUM(J66:J68)</f>
        <v>304</v>
      </c>
      <c r="K65" s="58">
        <f aca="true" t="shared" si="20" ref="K65:AB65">SUM(K66:K68)</f>
        <v>0</v>
      </c>
      <c r="L65" s="58">
        <f t="shared" si="20"/>
        <v>607</v>
      </c>
      <c r="M65" s="58">
        <f t="shared" si="20"/>
        <v>299</v>
      </c>
      <c r="N65" s="58">
        <f t="shared" si="20"/>
        <v>212</v>
      </c>
      <c r="O65" s="58">
        <f t="shared" si="20"/>
        <v>76</v>
      </c>
      <c r="P65" s="103">
        <f t="shared" si="20"/>
        <v>20</v>
      </c>
      <c r="Q65" s="58"/>
      <c r="R65" s="58"/>
      <c r="S65" s="58"/>
      <c r="T65" s="58"/>
      <c r="U65" s="58"/>
      <c r="V65" s="58"/>
      <c r="W65" s="58"/>
      <c r="X65" s="58"/>
      <c r="Y65" s="58">
        <f t="shared" si="20"/>
        <v>348</v>
      </c>
      <c r="Z65" s="58">
        <f t="shared" si="20"/>
        <v>232</v>
      </c>
      <c r="AA65" s="58">
        <f t="shared" si="20"/>
        <v>563</v>
      </c>
      <c r="AB65" s="58">
        <f t="shared" si="20"/>
        <v>375</v>
      </c>
      <c r="AC65" s="58"/>
      <c r="AD65" s="58"/>
      <c r="AE65" s="58"/>
      <c r="AF65" s="58"/>
      <c r="AG65" s="89"/>
      <c r="AH65" s="18"/>
      <c r="AI65" s="18"/>
      <c r="AJ65" s="18"/>
      <c r="AK65" s="18"/>
      <c r="AL65" s="18"/>
      <c r="AM65" s="18"/>
      <c r="AN65" s="18"/>
      <c r="AO65" s="33"/>
      <c r="AP65" s="17"/>
      <c r="AQ65" s="18"/>
      <c r="AR65" s="18"/>
      <c r="AS65" s="18"/>
      <c r="AT65" s="18"/>
      <c r="AU65" s="18"/>
      <c r="AV65" s="18"/>
      <c r="AW65" s="18"/>
      <c r="AX65" s="33"/>
      <c r="AY65" s="17"/>
      <c r="AZ65" s="18"/>
      <c r="BA65" s="18"/>
      <c r="BB65" s="18"/>
      <c r="BC65" s="18"/>
      <c r="BD65" s="18"/>
      <c r="BE65" s="18"/>
      <c r="BF65" s="18"/>
      <c r="BG65" s="33"/>
      <c r="BH65" s="17"/>
      <c r="BI65" s="18"/>
      <c r="BJ65" s="18"/>
      <c r="BK65" s="18"/>
      <c r="BL65" s="18"/>
      <c r="BM65" s="18"/>
      <c r="BN65" s="18"/>
      <c r="BO65" s="18"/>
      <c r="BP65" s="33"/>
      <c r="BQ65" s="17"/>
      <c r="BR65" s="18"/>
      <c r="BS65" s="18"/>
      <c r="BT65" s="18"/>
      <c r="BU65" s="18"/>
      <c r="BV65" s="18"/>
      <c r="BW65" s="18"/>
      <c r="BX65" s="18"/>
      <c r="BY65" s="33"/>
      <c r="BZ65" s="17"/>
      <c r="CA65" s="18"/>
      <c r="CB65" s="18"/>
      <c r="CC65" s="18"/>
      <c r="CD65" s="18"/>
      <c r="CE65" s="18"/>
      <c r="CF65" s="18"/>
      <c r="CG65" s="18"/>
      <c r="CH65" s="33"/>
      <c r="CI65" s="17"/>
      <c r="CJ65" s="18"/>
      <c r="CK65" s="18"/>
      <c r="CL65" s="18"/>
      <c r="CM65" s="18"/>
      <c r="CN65" s="18"/>
      <c r="CO65" s="18"/>
      <c r="CP65" s="18"/>
      <c r="CQ65" s="33"/>
      <c r="CR65" s="17"/>
      <c r="CS65" s="18"/>
      <c r="CT65" s="18"/>
      <c r="CU65" s="18"/>
      <c r="CV65" s="18"/>
      <c r="CW65" s="18"/>
      <c r="CX65" s="18"/>
      <c r="CY65" s="18"/>
      <c r="CZ65" s="33"/>
      <c r="DA65" s="17"/>
      <c r="DB65" s="18"/>
      <c r="DC65" s="18"/>
      <c r="DD65" s="18"/>
      <c r="DE65" s="18"/>
      <c r="DF65" s="18"/>
      <c r="DG65" s="18"/>
      <c r="DH65" s="18"/>
      <c r="DI65" s="33"/>
      <c r="DJ65" s="17"/>
      <c r="DK65" s="18"/>
      <c r="DL65" s="18"/>
      <c r="DM65" s="18"/>
      <c r="DN65" s="18"/>
      <c r="DO65" s="18"/>
      <c r="DP65" s="18"/>
      <c r="DQ65" s="18"/>
      <c r="DR65" s="33"/>
      <c r="DS65" s="17"/>
      <c r="DT65" s="18"/>
      <c r="DU65" s="18"/>
      <c r="DV65" s="18"/>
      <c r="DW65" s="18"/>
      <c r="DX65" s="18"/>
      <c r="DY65" s="18"/>
      <c r="DZ65" s="18"/>
      <c r="EA65" s="33"/>
      <c r="EB65" s="17"/>
      <c r="EC65" s="18"/>
      <c r="ED65" s="18"/>
      <c r="EE65" s="18"/>
      <c r="EF65" s="18"/>
      <c r="EG65" s="18"/>
      <c r="EH65" s="18"/>
      <c r="EI65" s="18"/>
      <c r="EJ65" s="33"/>
      <c r="EK65" s="17"/>
      <c r="EL65" s="18"/>
      <c r="EM65" s="18"/>
      <c r="EN65" s="18"/>
      <c r="EO65" s="18"/>
      <c r="EP65" s="18"/>
      <c r="EQ65" s="18"/>
      <c r="ER65" s="18"/>
      <c r="ES65" s="33"/>
      <c r="ET65" s="17"/>
      <c r="EU65" s="18"/>
      <c r="EV65" s="18"/>
      <c r="EW65" s="18"/>
      <c r="EX65" s="18"/>
      <c r="EY65" s="18"/>
      <c r="EZ65" s="18"/>
      <c r="FA65" s="18"/>
      <c r="FB65" s="33"/>
    </row>
    <row r="66" spans="1:159" ht="11.25">
      <c r="A66" s="3" t="s">
        <v>113</v>
      </c>
      <c r="B66" s="70" t="s">
        <v>114</v>
      </c>
      <c r="C66" s="95">
        <v>6</v>
      </c>
      <c r="D66" s="95"/>
      <c r="E66" s="95"/>
      <c r="F66" s="95">
        <v>6</v>
      </c>
      <c r="G66" s="84"/>
      <c r="H66" s="34">
        <v>549</v>
      </c>
      <c r="I66" s="3"/>
      <c r="J66" s="3">
        <v>183</v>
      </c>
      <c r="K66" s="3"/>
      <c r="L66" s="34">
        <v>366</v>
      </c>
      <c r="M66" s="34">
        <v>184</v>
      </c>
      <c r="N66" s="34">
        <v>120</v>
      </c>
      <c r="O66" s="34">
        <v>42</v>
      </c>
      <c r="P66" s="104">
        <v>20</v>
      </c>
      <c r="Q66" s="35"/>
      <c r="R66" s="92"/>
      <c r="S66" s="35"/>
      <c r="T66" s="92"/>
      <c r="U66" s="35"/>
      <c r="V66" s="92"/>
      <c r="W66" s="35"/>
      <c r="X66" s="92"/>
      <c r="Y66" s="35">
        <v>237</v>
      </c>
      <c r="Z66" s="92">
        <v>158</v>
      </c>
      <c r="AA66" s="35">
        <v>312</v>
      </c>
      <c r="AB66" s="92">
        <v>208</v>
      </c>
      <c r="AC66" s="35"/>
      <c r="AD66" s="92"/>
      <c r="AE66" s="35"/>
      <c r="AF66" s="92"/>
      <c r="AG66" s="110"/>
      <c r="AH66" s="3"/>
      <c r="AI66" s="3"/>
      <c r="AJ66" s="34"/>
      <c r="AK66" s="3"/>
      <c r="AL66" s="3"/>
      <c r="AM66" s="3"/>
      <c r="AN66" s="3"/>
      <c r="AO66" s="36"/>
      <c r="AP66" s="35"/>
      <c r="AQ66" s="3"/>
      <c r="AR66" s="3"/>
      <c r="AS66" s="34"/>
      <c r="AT66" s="3"/>
      <c r="AU66" s="3"/>
      <c r="AV66" s="3"/>
      <c r="AW66" s="3"/>
      <c r="AX66" s="36"/>
      <c r="AY66" s="35"/>
      <c r="AZ66" s="3"/>
      <c r="BA66" s="3"/>
      <c r="BB66" s="34"/>
      <c r="BC66" s="3"/>
      <c r="BD66" s="3"/>
      <c r="BE66" s="3"/>
      <c r="BF66" s="3"/>
      <c r="BG66" s="36"/>
      <c r="BH66" s="35"/>
      <c r="BI66" s="3"/>
      <c r="BJ66" s="3"/>
      <c r="BK66" s="34"/>
      <c r="BL66" s="3"/>
      <c r="BM66" s="3"/>
      <c r="BN66" s="3"/>
      <c r="BO66" s="3"/>
      <c r="BP66" s="36"/>
      <c r="BQ66" s="35"/>
      <c r="BR66" s="3"/>
      <c r="BS66" s="3"/>
      <c r="BT66" s="34"/>
      <c r="BU66" s="3"/>
      <c r="BV66" s="3"/>
      <c r="BW66" s="3"/>
      <c r="BX66" s="3"/>
      <c r="BY66" s="36"/>
      <c r="BZ66" s="35"/>
      <c r="CA66" s="3"/>
      <c r="CB66" s="3"/>
      <c r="CC66" s="34"/>
      <c r="CD66" s="3"/>
      <c r="CE66" s="3"/>
      <c r="CF66" s="3"/>
      <c r="CG66" s="3"/>
      <c r="CH66" s="36"/>
      <c r="CI66" s="35"/>
      <c r="CJ66" s="3"/>
      <c r="CK66" s="3"/>
      <c r="CL66" s="34"/>
      <c r="CM66" s="3"/>
      <c r="CN66" s="3"/>
      <c r="CO66" s="3"/>
      <c r="CP66" s="3"/>
      <c r="CQ66" s="36"/>
      <c r="CR66" s="35"/>
      <c r="CS66" s="3"/>
      <c r="CT66" s="3"/>
      <c r="CU66" s="34"/>
      <c r="CV66" s="3"/>
      <c r="CW66" s="3"/>
      <c r="CX66" s="3"/>
      <c r="CY66" s="3"/>
      <c r="CZ66" s="36"/>
      <c r="DA66" s="35"/>
      <c r="DB66" s="3"/>
      <c r="DC66" s="3"/>
      <c r="DD66" s="34"/>
      <c r="DE66" s="3"/>
      <c r="DF66" s="3"/>
      <c r="DG66" s="3"/>
      <c r="DH66" s="3"/>
      <c r="DI66" s="36"/>
      <c r="DJ66" s="35"/>
      <c r="DK66" s="3"/>
      <c r="DL66" s="3"/>
      <c r="DM66" s="34"/>
      <c r="DN66" s="3"/>
      <c r="DO66" s="3"/>
      <c r="DP66" s="3"/>
      <c r="DQ66" s="3"/>
      <c r="DR66" s="36"/>
      <c r="DS66" s="35"/>
      <c r="DT66" s="3"/>
      <c r="DU66" s="3"/>
      <c r="DV66" s="34"/>
      <c r="DW66" s="3"/>
      <c r="DX66" s="3"/>
      <c r="DY66" s="3"/>
      <c r="DZ66" s="3"/>
      <c r="EA66" s="36"/>
      <c r="EB66" s="35"/>
      <c r="EC66" s="3"/>
      <c r="ED66" s="3"/>
      <c r="EE66" s="34"/>
      <c r="EF66" s="3"/>
      <c r="EG66" s="3"/>
      <c r="EH66" s="3"/>
      <c r="EI66" s="3"/>
      <c r="EJ66" s="36"/>
      <c r="EK66" s="35"/>
      <c r="EL66" s="3"/>
      <c r="EM66" s="3"/>
      <c r="EN66" s="34"/>
      <c r="EO66" s="3"/>
      <c r="EP66" s="3"/>
      <c r="EQ66" s="3"/>
      <c r="ER66" s="3"/>
      <c r="ES66" s="36"/>
      <c r="ET66" s="35"/>
      <c r="EU66" s="3"/>
      <c r="EV66" s="3"/>
      <c r="EW66" s="34"/>
      <c r="EX66" s="3"/>
      <c r="EY66" s="3"/>
      <c r="EZ66" s="3"/>
      <c r="FA66" s="3"/>
      <c r="FB66" s="36"/>
      <c r="FC66" s="2">
        <v>10</v>
      </c>
    </row>
    <row r="67" spans="1:159" ht="22.5">
      <c r="A67" s="3" t="s">
        <v>116</v>
      </c>
      <c r="B67" s="70" t="s">
        <v>117</v>
      </c>
      <c r="C67" s="95">
        <v>6</v>
      </c>
      <c r="D67" s="95"/>
      <c r="E67" s="95"/>
      <c r="F67" s="95"/>
      <c r="G67" s="84"/>
      <c r="H67" s="34">
        <v>183</v>
      </c>
      <c r="I67" s="3"/>
      <c r="J67" s="3">
        <v>61</v>
      </c>
      <c r="K67" s="3"/>
      <c r="L67" s="34">
        <v>122</v>
      </c>
      <c r="M67" s="34">
        <v>66</v>
      </c>
      <c r="N67" s="34">
        <v>36</v>
      </c>
      <c r="O67" s="34">
        <v>20</v>
      </c>
      <c r="P67" s="104"/>
      <c r="Q67" s="35"/>
      <c r="R67" s="92"/>
      <c r="S67" s="35"/>
      <c r="T67" s="92"/>
      <c r="U67" s="35"/>
      <c r="V67" s="92"/>
      <c r="W67" s="35"/>
      <c r="X67" s="92"/>
      <c r="Y67" s="35">
        <v>111</v>
      </c>
      <c r="Z67" s="92">
        <v>74</v>
      </c>
      <c r="AA67" s="35">
        <v>72</v>
      </c>
      <c r="AB67" s="92">
        <v>48</v>
      </c>
      <c r="AC67" s="35"/>
      <c r="AD67" s="92"/>
      <c r="AE67" s="35"/>
      <c r="AF67" s="92"/>
      <c r="AG67" s="110"/>
      <c r="AH67" s="3"/>
      <c r="AI67" s="3"/>
      <c r="AJ67" s="34"/>
      <c r="AK67" s="3"/>
      <c r="AL67" s="3"/>
      <c r="AM67" s="3"/>
      <c r="AN67" s="3"/>
      <c r="AO67" s="36"/>
      <c r="AP67" s="35"/>
      <c r="AQ67" s="3"/>
      <c r="AR67" s="3"/>
      <c r="AS67" s="34"/>
      <c r="AT67" s="3"/>
      <c r="AU67" s="3"/>
      <c r="AV67" s="3"/>
      <c r="AW67" s="3"/>
      <c r="AX67" s="36"/>
      <c r="AY67" s="35"/>
      <c r="AZ67" s="3"/>
      <c r="BA67" s="3"/>
      <c r="BB67" s="34"/>
      <c r="BC67" s="3"/>
      <c r="BD67" s="3"/>
      <c r="BE67" s="3"/>
      <c r="BF67" s="3"/>
      <c r="BG67" s="36"/>
      <c r="BH67" s="35"/>
      <c r="BI67" s="3"/>
      <c r="BJ67" s="3"/>
      <c r="BK67" s="34"/>
      <c r="BL67" s="3"/>
      <c r="BM67" s="3"/>
      <c r="BN67" s="3"/>
      <c r="BO67" s="3"/>
      <c r="BP67" s="36"/>
      <c r="BQ67" s="35"/>
      <c r="BR67" s="3"/>
      <c r="BS67" s="3"/>
      <c r="BT67" s="34"/>
      <c r="BU67" s="3"/>
      <c r="BV67" s="3"/>
      <c r="BW67" s="3"/>
      <c r="BX67" s="3"/>
      <c r="BY67" s="36"/>
      <c r="BZ67" s="35"/>
      <c r="CA67" s="3"/>
      <c r="CB67" s="3"/>
      <c r="CC67" s="34"/>
      <c r="CD67" s="3"/>
      <c r="CE67" s="3"/>
      <c r="CF67" s="3"/>
      <c r="CG67" s="3"/>
      <c r="CH67" s="36"/>
      <c r="CI67" s="35"/>
      <c r="CJ67" s="3"/>
      <c r="CK67" s="3"/>
      <c r="CL67" s="34"/>
      <c r="CM67" s="3"/>
      <c r="CN67" s="3"/>
      <c r="CO67" s="3"/>
      <c r="CP67" s="3"/>
      <c r="CQ67" s="36"/>
      <c r="CR67" s="35"/>
      <c r="CS67" s="3"/>
      <c r="CT67" s="3"/>
      <c r="CU67" s="34"/>
      <c r="CV67" s="3"/>
      <c r="CW67" s="3"/>
      <c r="CX67" s="3"/>
      <c r="CY67" s="3"/>
      <c r="CZ67" s="36"/>
      <c r="DA67" s="35"/>
      <c r="DB67" s="3"/>
      <c r="DC67" s="3"/>
      <c r="DD67" s="34"/>
      <c r="DE67" s="3"/>
      <c r="DF67" s="3"/>
      <c r="DG67" s="3"/>
      <c r="DH67" s="3"/>
      <c r="DI67" s="36"/>
      <c r="DJ67" s="35"/>
      <c r="DK67" s="3"/>
      <c r="DL67" s="3"/>
      <c r="DM67" s="34"/>
      <c r="DN67" s="3"/>
      <c r="DO67" s="3"/>
      <c r="DP67" s="3"/>
      <c r="DQ67" s="3"/>
      <c r="DR67" s="36"/>
      <c r="DS67" s="35"/>
      <c r="DT67" s="3"/>
      <c r="DU67" s="3"/>
      <c r="DV67" s="34"/>
      <c r="DW67" s="3"/>
      <c r="DX67" s="3"/>
      <c r="DY67" s="3"/>
      <c r="DZ67" s="3"/>
      <c r="EA67" s="36"/>
      <c r="EB67" s="35"/>
      <c r="EC67" s="3"/>
      <c r="ED67" s="3"/>
      <c r="EE67" s="34"/>
      <c r="EF67" s="3"/>
      <c r="EG67" s="3"/>
      <c r="EH67" s="3"/>
      <c r="EI67" s="3"/>
      <c r="EJ67" s="36"/>
      <c r="EK67" s="35"/>
      <c r="EL67" s="3"/>
      <c r="EM67" s="3"/>
      <c r="EN67" s="34"/>
      <c r="EO67" s="3"/>
      <c r="EP67" s="3"/>
      <c r="EQ67" s="3"/>
      <c r="ER67" s="3"/>
      <c r="ES67" s="36"/>
      <c r="ET67" s="35"/>
      <c r="EU67" s="3"/>
      <c r="EV67" s="3"/>
      <c r="EW67" s="34"/>
      <c r="EX67" s="3"/>
      <c r="EY67" s="3"/>
      <c r="EZ67" s="3"/>
      <c r="FA67" s="3"/>
      <c r="FB67" s="36"/>
      <c r="FC67" s="2">
        <v>10</v>
      </c>
    </row>
    <row r="68" spans="1:159" ht="11.25">
      <c r="A68" s="3" t="s">
        <v>119</v>
      </c>
      <c r="B68" s="70" t="s">
        <v>120</v>
      </c>
      <c r="C68" s="95">
        <v>6</v>
      </c>
      <c r="D68" s="95"/>
      <c r="E68" s="95"/>
      <c r="F68" s="95"/>
      <c r="G68" s="84"/>
      <c r="H68" s="34">
        <v>179</v>
      </c>
      <c r="I68" s="3"/>
      <c r="J68" s="3">
        <v>60</v>
      </c>
      <c r="K68" s="3"/>
      <c r="L68" s="34">
        <v>119</v>
      </c>
      <c r="M68" s="34">
        <v>49</v>
      </c>
      <c r="N68" s="34">
        <v>56</v>
      </c>
      <c r="O68" s="34">
        <v>14</v>
      </c>
      <c r="P68" s="104"/>
      <c r="Q68" s="35"/>
      <c r="R68" s="92"/>
      <c r="S68" s="35"/>
      <c r="T68" s="92"/>
      <c r="U68" s="35"/>
      <c r="V68" s="92"/>
      <c r="W68" s="35"/>
      <c r="X68" s="92"/>
      <c r="Y68" s="35"/>
      <c r="Z68" s="92"/>
      <c r="AA68" s="35">
        <v>179</v>
      </c>
      <c r="AB68" s="92">
        <v>119</v>
      </c>
      <c r="AC68" s="35"/>
      <c r="AD68" s="92"/>
      <c r="AE68" s="35"/>
      <c r="AF68" s="92"/>
      <c r="AG68" s="110"/>
      <c r="AH68" s="3"/>
      <c r="AI68" s="3"/>
      <c r="AJ68" s="34"/>
      <c r="AK68" s="3"/>
      <c r="AL68" s="3"/>
      <c r="AM68" s="3"/>
      <c r="AN68" s="3"/>
      <c r="AO68" s="36"/>
      <c r="AP68" s="35"/>
      <c r="AQ68" s="3"/>
      <c r="AR68" s="3"/>
      <c r="AS68" s="34"/>
      <c r="AT68" s="3"/>
      <c r="AU68" s="3"/>
      <c r="AV68" s="3"/>
      <c r="AW68" s="3"/>
      <c r="AX68" s="36"/>
      <c r="AY68" s="35"/>
      <c r="AZ68" s="3"/>
      <c r="BA68" s="3"/>
      <c r="BB68" s="34"/>
      <c r="BC68" s="3"/>
      <c r="BD68" s="3"/>
      <c r="BE68" s="3"/>
      <c r="BF68" s="3"/>
      <c r="BG68" s="36"/>
      <c r="BH68" s="35"/>
      <c r="BI68" s="3"/>
      <c r="BJ68" s="3"/>
      <c r="BK68" s="34"/>
      <c r="BL68" s="3"/>
      <c r="BM68" s="3"/>
      <c r="BN68" s="3"/>
      <c r="BO68" s="3"/>
      <c r="BP68" s="36"/>
      <c r="BQ68" s="35"/>
      <c r="BR68" s="3"/>
      <c r="BS68" s="3"/>
      <c r="BT68" s="34"/>
      <c r="BU68" s="3"/>
      <c r="BV68" s="3"/>
      <c r="BW68" s="3"/>
      <c r="BX68" s="3"/>
      <c r="BY68" s="36"/>
      <c r="BZ68" s="35"/>
      <c r="CA68" s="3"/>
      <c r="CB68" s="3"/>
      <c r="CC68" s="34"/>
      <c r="CD68" s="3"/>
      <c r="CE68" s="3"/>
      <c r="CF68" s="3"/>
      <c r="CG68" s="3"/>
      <c r="CH68" s="36"/>
      <c r="CI68" s="35"/>
      <c r="CJ68" s="3"/>
      <c r="CK68" s="3"/>
      <c r="CL68" s="34"/>
      <c r="CM68" s="3"/>
      <c r="CN68" s="3"/>
      <c r="CO68" s="3"/>
      <c r="CP68" s="3"/>
      <c r="CQ68" s="36"/>
      <c r="CR68" s="35"/>
      <c r="CS68" s="3"/>
      <c r="CT68" s="3"/>
      <c r="CU68" s="34"/>
      <c r="CV68" s="3"/>
      <c r="CW68" s="3"/>
      <c r="CX68" s="3"/>
      <c r="CY68" s="3"/>
      <c r="CZ68" s="36"/>
      <c r="DA68" s="35"/>
      <c r="DB68" s="3"/>
      <c r="DC68" s="3"/>
      <c r="DD68" s="34"/>
      <c r="DE68" s="3"/>
      <c r="DF68" s="3"/>
      <c r="DG68" s="3"/>
      <c r="DH68" s="3"/>
      <c r="DI68" s="36"/>
      <c r="DJ68" s="35"/>
      <c r="DK68" s="3"/>
      <c r="DL68" s="3"/>
      <c r="DM68" s="34"/>
      <c r="DN68" s="3"/>
      <c r="DO68" s="3"/>
      <c r="DP68" s="3"/>
      <c r="DQ68" s="3"/>
      <c r="DR68" s="36"/>
      <c r="DS68" s="35"/>
      <c r="DT68" s="3"/>
      <c r="DU68" s="3"/>
      <c r="DV68" s="34"/>
      <c r="DW68" s="3"/>
      <c r="DX68" s="3"/>
      <c r="DY68" s="3"/>
      <c r="DZ68" s="3"/>
      <c r="EA68" s="36"/>
      <c r="EB68" s="35"/>
      <c r="EC68" s="3"/>
      <c r="ED68" s="3"/>
      <c r="EE68" s="34"/>
      <c r="EF68" s="3"/>
      <c r="EG68" s="3"/>
      <c r="EH68" s="3"/>
      <c r="EI68" s="3"/>
      <c r="EJ68" s="36"/>
      <c r="EK68" s="35"/>
      <c r="EL68" s="3"/>
      <c r="EM68" s="3"/>
      <c r="EN68" s="34"/>
      <c r="EO68" s="3"/>
      <c r="EP68" s="3"/>
      <c r="EQ68" s="3"/>
      <c r="ER68" s="3"/>
      <c r="ES68" s="36"/>
      <c r="ET68" s="35"/>
      <c r="EU68" s="3"/>
      <c r="EV68" s="3"/>
      <c r="EW68" s="34"/>
      <c r="EX68" s="3"/>
      <c r="EY68" s="3"/>
      <c r="EZ68" s="3"/>
      <c r="FA68" s="3"/>
      <c r="FB68" s="36"/>
      <c r="FC68" s="2">
        <v>119</v>
      </c>
    </row>
    <row r="69" spans="1:158" ht="11.25">
      <c r="A69" s="34" t="s">
        <v>358</v>
      </c>
      <c r="B69" s="70" t="s">
        <v>122</v>
      </c>
      <c r="C69" s="95"/>
      <c r="D69" s="95">
        <v>5</v>
      </c>
      <c r="E69" s="95"/>
      <c r="F69" s="101"/>
      <c r="G69" s="42"/>
      <c r="H69" s="84"/>
      <c r="I69" s="110"/>
      <c r="J69" s="43" t="s">
        <v>212</v>
      </c>
      <c r="K69" s="34"/>
      <c r="L69" s="34">
        <v>72</v>
      </c>
      <c r="M69" s="34" t="s">
        <v>213</v>
      </c>
      <c r="N69" s="163">
        <v>2</v>
      </c>
      <c r="O69" s="163"/>
      <c r="P69" s="104"/>
      <c r="Q69" s="44" t="s">
        <v>212</v>
      </c>
      <c r="R69" s="92"/>
      <c r="S69" s="44" t="s">
        <v>212</v>
      </c>
      <c r="T69" s="92"/>
      <c r="U69" s="44" t="s">
        <v>212</v>
      </c>
      <c r="V69" s="92"/>
      <c r="W69" s="44" t="s">
        <v>212</v>
      </c>
      <c r="X69" s="92"/>
      <c r="Y69" s="44" t="s">
        <v>212</v>
      </c>
      <c r="Z69" s="92">
        <v>72</v>
      </c>
      <c r="AA69" s="44" t="s">
        <v>212</v>
      </c>
      <c r="AB69" s="92"/>
      <c r="AC69" s="44" t="s">
        <v>212</v>
      </c>
      <c r="AD69" s="92"/>
      <c r="AE69" s="44" t="s">
        <v>212</v>
      </c>
      <c r="AF69" s="92"/>
      <c r="AG69" s="164" t="s">
        <v>212</v>
      </c>
      <c r="AH69" s="161"/>
      <c r="AI69" s="3"/>
      <c r="AJ69" s="34"/>
      <c r="AK69" s="43" t="s">
        <v>213</v>
      </c>
      <c r="AL69" s="3"/>
      <c r="AM69" s="165"/>
      <c r="AN69" s="165"/>
      <c r="AO69" s="165"/>
      <c r="AP69" s="161" t="s">
        <v>212</v>
      </c>
      <c r="AQ69" s="161"/>
      <c r="AR69" s="3"/>
      <c r="AS69" s="34"/>
      <c r="AT69" s="43" t="s">
        <v>213</v>
      </c>
      <c r="AU69" s="3"/>
      <c r="AV69" s="165"/>
      <c r="AW69" s="165"/>
      <c r="AX69" s="165"/>
      <c r="AY69" s="161" t="s">
        <v>212</v>
      </c>
      <c r="AZ69" s="161"/>
      <c r="BA69" s="3"/>
      <c r="BB69" s="34"/>
      <c r="BC69" s="43" t="s">
        <v>213</v>
      </c>
      <c r="BD69" s="3"/>
      <c r="BE69" s="165"/>
      <c r="BF69" s="165"/>
      <c r="BG69" s="165"/>
      <c r="BH69" s="161" t="s">
        <v>212</v>
      </c>
      <c r="BI69" s="161"/>
      <c r="BJ69" s="3"/>
      <c r="BK69" s="34"/>
      <c r="BL69" s="43" t="s">
        <v>213</v>
      </c>
      <c r="BM69" s="3"/>
      <c r="BN69" s="165"/>
      <c r="BO69" s="165"/>
      <c r="BP69" s="165"/>
      <c r="BQ69" s="161" t="s">
        <v>212</v>
      </c>
      <c r="BR69" s="161"/>
      <c r="BS69" s="3"/>
      <c r="BT69" s="34"/>
      <c r="BU69" s="43" t="s">
        <v>213</v>
      </c>
      <c r="BV69" s="3"/>
      <c r="BW69" s="165"/>
      <c r="BX69" s="165"/>
      <c r="BY69" s="165"/>
      <c r="BZ69" s="161" t="s">
        <v>212</v>
      </c>
      <c r="CA69" s="161"/>
      <c r="CB69" s="3"/>
      <c r="CC69" s="34"/>
      <c r="CD69" s="43" t="s">
        <v>213</v>
      </c>
      <c r="CE69" s="3"/>
      <c r="CF69" s="165"/>
      <c r="CG69" s="165"/>
      <c r="CH69" s="165"/>
      <c r="CI69" s="161" t="s">
        <v>212</v>
      </c>
      <c r="CJ69" s="161"/>
      <c r="CK69" s="3"/>
      <c r="CL69" s="34"/>
      <c r="CM69" s="43" t="s">
        <v>213</v>
      </c>
      <c r="CN69" s="3"/>
      <c r="CO69" s="165"/>
      <c r="CP69" s="165"/>
      <c r="CQ69" s="165"/>
      <c r="CR69" s="161" t="s">
        <v>212</v>
      </c>
      <c r="CS69" s="161"/>
      <c r="CT69" s="3"/>
      <c r="CU69" s="34"/>
      <c r="CV69" s="43" t="s">
        <v>213</v>
      </c>
      <c r="CW69" s="3"/>
      <c r="CX69" s="165"/>
      <c r="CY69" s="165"/>
      <c r="CZ69" s="165"/>
      <c r="DA69" s="161" t="s">
        <v>212</v>
      </c>
      <c r="DB69" s="161"/>
      <c r="DC69" s="3"/>
      <c r="DD69" s="34"/>
      <c r="DE69" s="43" t="s">
        <v>213</v>
      </c>
      <c r="DF69" s="3"/>
      <c r="DG69" s="165"/>
      <c r="DH69" s="165"/>
      <c r="DI69" s="165"/>
      <c r="DJ69" s="161" t="s">
        <v>212</v>
      </c>
      <c r="DK69" s="161"/>
      <c r="DL69" s="3"/>
      <c r="DM69" s="34"/>
      <c r="DN69" s="43" t="s">
        <v>213</v>
      </c>
      <c r="DO69" s="3"/>
      <c r="DP69" s="165"/>
      <c r="DQ69" s="165"/>
      <c r="DR69" s="165"/>
      <c r="DS69" s="161" t="s">
        <v>212</v>
      </c>
      <c r="DT69" s="161"/>
      <c r="DU69" s="3"/>
      <c r="DV69" s="34"/>
      <c r="DW69" s="43" t="s">
        <v>213</v>
      </c>
      <c r="DX69" s="3"/>
      <c r="DY69" s="165"/>
      <c r="DZ69" s="165"/>
      <c r="EA69" s="165"/>
      <c r="EB69" s="161" t="s">
        <v>212</v>
      </c>
      <c r="EC69" s="161"/>
      <c r="ED69" s="3"/>
      <c r="EE69" s="34"/>
      <c r="EF69" s="43" t="s">
        <v>213</v>
      </c>
      <c r="EG69" s="3"/>
      <c r="EH69" s="165"/>
      <c r="EI69" s="165"/>
      <c r="EJ69" s="165"/>
      <c r="EK69" s="161" t="s">
        <v>212</v>
      </c>
      <c r="EL69" s="161"/>
      <c r="EM69" s="3"/>
      <c r="EN69" s="34"/>
      <c r="EO69" s="43" t="s">
        <v>213</v>
      </c>
      <c r="EP69" s="3"/>
      <c r="EQ69" s="165"/>
      <c r="ER69" s="165"/>
      <c r="ES69" s="165"/>
      <c r="ET69" s="161" t="s">
        <v>212</v>
      </c>
      <c r="EU69" s="161"/>
      <c r="EV69" s="3"/>
      <c r="EW69" s="34"/>
      <c r="EX69" s="43" t="s">
        <v>213</v>
      </c>
      <c r="EY69" s="3"/>
      <c r="EZ69" s="165"/>
      <c r="FA69" s="165"/>
      <c r="FB69" s="165"/>
    </row>
    <row r="70" spans="1:158" ht="11.25">
      <c r="A70" s="34" t="s">
        <v>357</v>
      </c>
      <c r="B70" s="70" t="s">
        <v>124</v>
      </c>
      <c r="C70" s="95"/>
      <c r="D70" s="95"/>
      <c r="E70" s="95">
        <v>6</v>
      </c>
      <c r="F70" s="101"/>
      <c r="G70" s="42"/>
      <c r="H70" s="84"/>
      <c r="I70" s="110"/>
      <c r="J70" s="43" t="s">
        <v>212</v>
      </c>
      <c r="K70" s="34"/>
      <c r="L70" s="34">
        <v>180</v>
      </c>
      <c r="M70" s="34" t="s">
        <v>213</v>
      </c>
      <c r="N70" s="163">
        <v>5</v>
      </c>
      <c r="O70" s="163"/>
      <c r="P70" s="104"/>
      <c r="Q70" s="44" t="s">
        <v>212</v>
      </c>
      <c r="R70" s="92"/>
      <c r="S70" s="44" t="s">
        <v>212</v>
      </c>
      <c r="T70" s="92"/>
      <c r="U70" s="44" t="s">
        <v>212</v>
      </c>
      <c r="V70" s="92"/>
      <c r="W70" s="44" t="s">
        <v>212</v>
      </c>
      <c r="X70" s="92"/>
      <c r="Y70" s="44" t="s">
        <v>212</v>
      </c>
      <c r="Z70" s="92"/>
      <c r="AA70" s="44" t="s">
        <v>212</v>
      </c>
      <c r="AB70" s="92">
        <v>180</v>
      </c>
      <c r="AC70" s="44" t="s">
        <v>212</v>
      </c>
      <c r="AD70" s="92"/>
      <c r="AE70" s="44" t="s">
        <v>212</v>
      </c>
      <c r="AF70" s="92"/>
      <c r="AG70" s="164" t="s">
        <v>212</v>
      </c>
      <c r="AH70" s="161"/>
      <c r="AI70" s="3"/>
      <c r="AJ70" s="34"/>
      <c r="AK70" s="43" t="s">
        <v>213</v>
      </c>
      <c r="AL70" s="3"/>
      <c r="AM70" s="165"/>
      <c r="AN70" s="165"/>
      <c r="AO70" s="165"/>
      <c r="AP70" s="161" t="s">
        <v>212</v>
      </c>
      <c r="AQ70" s="161"/>
      <c r="AR70" s="3"/>
      <c r="AS70" s="34"/>
      <c r="AT70" s="43" t="s">
        <v>213</v>
      </c>
      <c r="AU70" s="3"/>
      <c r="AV70" s="165"/>
      <c r="AW70" s="165"/>
      <c r="AX70" s="165"/>
      <c r="AY70" s="161" t="s">
        <v>212</v>
      </c>
      <c r="AZ70" s="161"/>
      <c r="BA70" s="3"/>
      <c r="BB70" s="34"/>
      <c r="BC70" s="43" t="s">
        <v>213</v>
      </c>
      <c r="BD70" s="3"/>
      <c r="BE70" s="165"/>
      <c r="BF70" s="165"/>
      <c r="BG70" s="165"/>
      <c r="BH70" s="161" t="s">
        <v>212</v>
      </c>
      <c r="BI70" s="161"/>
      <c r="BJ70" s="3"/>
      <c r="BK70" s="34"/>
      <c r="BL70" s="43" t="s">
        <v>213</v>
      </c>
      <c r="BM70" s="3"/>
      <c r="BN70" s="165"/>
      <c r="BO70" s="165"/>
      <c r="BP70" s="165"/>
      <c r="BQ70" s="161" t="s">
        <v>212</v>
      </c>
      <c r="BR70" s="161"/>
      <c r="BS70" s="3"/>
      <c r="BT70" s="34"/>
      <c r="BU70" s="43" t="s">
        <v>213</v>
      </c>
      <c r="BV70" s="3"/>
      <c r="BW70" s="165"/>
      <c r="BX70" s="165"/>
      <c r="BY70" s="165"/>
      <c r="BZ70" s="161" t="s">
        <v>212</v>
      </c>
      <c r="CA70" s="161"/>
      <c r="CB70" s="3"/>
      <c r="CC70" s="34"/>
      <c r="CD70" s="43" t="s">
        <v>213</v>
      </c>
      <c r="CE70" s="3"/>
      <c r="CF70" s="165"/>
      <c r="CG70" s="165"/>
      <c r="CH70" s="165"/>
      <c r="CI70" s="161" t="s">
        <v>212</v>
      </c>
      <c r="CJ70" s="161"/>
      <c r="CK70" s="3"/>
      <c r="CL70" s="34"/>
      <c r="CM70" s="43" t="s">
        <v>213</v>
      </c>
      <c r="CN70" s="3"/>
      <c r="CO70" s="165"/>
      <c r="CP70" s="165"/>
      <c r="CQ70" s="165"/>
      <c r="CR70" s="161" t="s">
        <v>212</v>
      </c>
      <c r="CS70" s="161"/>
      <c r="CT70" s="3"/>
      <c r="CU70" s="34"/>
      <c r="CV70" s="43" t="s">
        <v>213</v>
      </c>
      <c r="CW70" s="3"/>
      <c r="CX70" s="165"/>
      <c r="CY70" s="165"/>
      <c r="CZ70" s="165"/>
      <c r="DA70" s="161" t="s">
        <v>212</v>
      </c>
      <c r="DB70" s="161"/>
      <c r="DC70" s="3"/>
      <c r="DD70" s="34"/>
      <c r="DE70" s="43" t="s">
        <v>213</v>
      </c>
      <c r="DF70" s="3"/>
      <c r="DG70" s="165"/>
      <c r="DH70" s="165"/>
      <c r="DI70" s="165"/>
      <c r="DJ70" s="161" t="s">
        <v>212</v>
      </c>
      <c r="DK70" s="161"/>
      <c r="DL70" s="3"/>
      <c r="DM70" s="34"/>
      <c r="DN70" s="43" t="s">
        <v>213</v>
      </c>
      <c r="DO70" s="3"/>
      <c r="DP70" s="165"/>
      <c r="DQ70" s="165"/>
      <c r="DR70" s="165"/>
      <c r="DS70" s="161" t="s">
        <v>212</v>
      </c>
      <c r="DT70" s="161"/>
      <c r="DU70" s="3"/>
      <c r="DV70" s="34"/>
      <c r="DW70" s="43" t="s">
        <v>213</v>
      </c>
      <c r="DX70" s="3"/>
      <c r="DY70" s="165"/>
      <c r="DZ70" s="165"/>
      <c r="EA70" s="165"/>
      <c r="EB70" s="161" t="s">
        <v>212</v>
      </c>
      <c r="EC70" s="161"/>
      <c r="ED70" s="3"/>
      <c r="EE70" s="34"/>
      <c r="EF70" s="43" t="s">
        <v>213</v>
      </c>
      <c r="EG70" s="3"/>
      <c r="EH70" s="165"/>
      <c r="EI70" s="165"/>
      <c r="EJ70" s="165"/>
      <c r="EK70" s="161" t="s">
        <v>212</v>
      </c>
      <c r="EL70" s="161"/>
      <c r="EM70" s="3"/>
      <c r="EN70" s="34"/>
      <c r="EO70" s="43" t="s">
        <v>213</v>
      </c>
      <c r="EP70" s="3"/>
      <c r="EQ70" s="165"/>
      <c r="ER70" s="165"/>
      <c r="ES70" s="165"/>
      <c r="ET70" s="161" t="s">
        <v>212</v>
      </c>
      <c r="EU70" s="161"/>
      <c r="EV70" s="3"/>
      <c r="EW70" s="34"/>
      <c r="EX70" s="43" t="s">
        <v>213</v>
      </c>
      <c r="EY70" s="3"/>
      <c r="EZ70" s="165"/>
      <c r="FA70" s="165"/>
      <c r="FB70" s="165"/>
    </row>
    <row r="71" spans="1:158" ht="12" thickBot="1">
      <c r="A71" s="34" t="s">
        <v>356</v>
      </c>
      <c r="B71" s="78" t="s">
        <v>214</v>
      </c>
      <c r="C71" s="95">
        <v>6</v>
      </c>
      <c r="D71" s="101"/>
      <c r="E71" s="101"/>
      <c r="F71" s="101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116"/>
      <c r="R71" s="93"/>
      <c r="S71" s="116"/>
      <c r="T71" s="93"/>
      <c r="U71" s="116"/>
      <c r="V71" s="93"/>
      <c r="W71" s="116"/>
      <c r="X71" s="93"/>
      <c r="Y71" s="116"/>
      <c r="Z71" s="93"/>
      <c r="AA71" s="116"/>
      <c r="AB71" s="93"/>
      <c r="AC71" s="116"/>
      <c r="AD71" s="93"/>
      <c r="AE71" s="116"/>
      <c r="AF71" s="93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</row>
    <row r="72" spans="1:158" ht="34.5" thickBot="1">
      <c r="A72" s="58" t="s">
        <v>340</v>
      </c>
      <c r="B72" s="79" t="s">
        <v>125</v>
      </c>
      <c r="C72" s="58">
        <f>COUNT(C73:C77)</f>
        <v>3</v>
      </c>
      <c r="D72" s="58">
        <f>COUNT(D73:D77)</f>
        <v>1</v>
      </c>
      <c r="E72" s="58">
        <f>COUNT(E73:E77)</f>
        <v>1</v>
      </c>
      <c r="F72" s="58">
        <f>COUNT(F73:F77)</f>
        <v>1</v>
      </c>
      <c r="G72" s="83"/>
      <c r="H72" s="58">
        <f>SUM(H73:H74)</f>
        <v>515</v>
      </c>
      <c r="I72" s="58">
        <f aca="true" t="shared" si="21" ref="I72:AF72">SUM(I73:I74)</f>
        <v>0</v>
      </c>
      <c r="J72" s="58">
        <f t="shared" si="21"/>
        <v>167</v>
      </c>
      <c r="K72" s="58">
        <f t="shared" si="21"/>
        <v>0</v>
      </c>
      <c r="L72" s="58">
        <f t="shared" si="21"/>
        <v>348</v>
      </c>
      <c r="M72" s="58">
        <f t="shared" si="21"/>
        <v>204</v>
      </c>
      <c r="N72" s="58">
        <f t="shared" si="21"/>
        <v>129</v>
      </c>
      <c r="O72" s="58"/>
      <c r="P72" s="103">
        <f t="shared" si="21"/>
        <v>15</v>
      </c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>
        <f t="shared" si="21"/>
        <v>81</v>
      </c>
      <c r="AB72" s="58">
        <f t="shared" si="21"/>
        <v>54</v>
      </c>
      <c r="AC72" s="58">
        <f t="shared" si="21"/>
        <v>281</v>
      </c>
      <c r="AD72" s="58">
        <f t="shared" si="21"/>
        <v>188</v>
      </c>
      <c r="AE72" s="58">
        <f t="shared" si="21"/>
        <v>153</v>
      </c>
      <c r="AF72" s="58">
        <f t="shared" si="21"/>
        <v>106</v>
      </c>
      <c r="AG72" s="89"/>
      <c r="AH72" s="18"/>
      <c r="AI72" s="18"/>
      <c r="AJ72" s="18"/>
      <c r="AK72" s="18"/>
      <c r="AL72" s="18"/>
      <c r="AM72" s="18"/>
      <c r="AN72" s="18"/>
      <c r="AO72" s="33"/>
      <c r="AP72" s="17"/>
      <c r="AQ72" s="18"/>
      <c r="AR72" s="18"/>
      <c r="AS72" s="18"/>
      <c r="AT72" s="18"/>
      <c r="AU72" s="18"/>
      <c r="AV72" s="18"/>
      <c r="AW72" s="18"/>
      <c r="AX72" s="33"/>
      <c r="AY72" s="17"/>
      <c r="AZ72" s="18"/>
      <c r="BA72" s="18"/>
      <c r="BB72" s="18"/>
      <c r="BC72" s="18"/>
      <c r="BD72" s="18"/>
      <c r="BE72" s="18"/>
      <c r="BF72" s="18"/>
      <c r="BG72" s="33"/>
      <c r="BH72" s="17"/>
      <c r="BI72" s="18"/>
      <c r="BJ72" s="18"/>
      <c r="BK72" s="18"/>
      <c r="BL72" s="18"/>
      <c r="BM72" s="18"/>
      <c r="BN72" s="18"/>
      <c r="BO72" s="18"/>
      <c r="BP72" s="33"/>
      <c r="BQ72" s="17"/>
      <c r="BR72" s="18"/>
      <c r="BS72" s="18"/>
      <c r="BT72" s="18"/>
      <c r="BU72" s="18"/>
      <c r="BV72" s="18"/>
      <c r="BW72" s="18"/>
      <c r="BX72" s="18"/>
      <c r="BY72" s="33"/>
      <c r="BZ72" s="17"/>
      <c r="CA72" s="18"/>
      <c r="CB72" s="18"/>
      <c r="CC72" s="18"/>
      <c r="CD72" s="18"/>
      <c r="CE72" s="18"/>
      <c r="CF72" s="18"/>
      <c r="CG72" s="18"/>
      <c r="CH72" s="33"/>
      <c r="CI72" s="17"/>
      <c r="CJ72" s="18"/>
      <c r="CK72" s="18"/>
      <c r="CL72" s="18"/>
      <c r="CM72" s="18"/>
      <c r="CN72" s="18"/>
      <c r="CO72" s="18"/>
      <c r="CP72" s="18"/>
      <c r="CQ72" s="33"/>
      <c r="CR72" s="17"/>
      <c r="CS72" s="18"/>
      <c r="CT72" s="18"/>
      <c r="CU72" s="18"/>
      <c r="CV72" s="18"/>
      <c r="CW72" s="18"/>
      <c r="CX72" s="18"/>
      <c r="CY72" s="18"/>
      <c r="CZ72" s="33"/>
      <c r="DA72" s="17"/>
      <c r="DB72" s="18"/>
      <c r="DC72" s="18"/>
      <c r="DD72" s="18"/>
      <c r="DE72" s="18"/>
      <c r="DF72" s="18"/>
      <c r="DG72" s="18"/>
      <c r="DH72" s="18"/>
      <c r="DI72" s="33"/>
      <c r="DJ72" s="17"/>
      <c r="DK72" s="18"/>
      <c r="DL72" s="18"/>
      <c r="DM72" s="18"/>
      <c r="DN72" s="18"/>
      <c r="DO72" s="18"/>
      <c r="DP72" s="18"/>
      <c r="DQ72" s="18"/>
      <c r="DR72" s="33"/>
      <c r="DS72" s="17"/>
      <c r="DT72" s="18"/>
      <c r="DU72" s="18"/>
      <c r="DV72" s="18"/>
      <c r="DW72" s="18"/>
      <c r="DX72" s="18"/>
      <c r="DY72" s="18"/>
      <c r="DZ72" s="18"/>
      <c r="EA72" s="33"/>
      <c r="EB72" s="17"/>
      <c r="EC72" s="18"/>
      <c r="ED72" s="18"/>
      <c r="EE72" s="18"/>
      <c r="EF72" s="18"/>
      <c r="EG72" s="18"/>
      <c r="EH72" s="18"/>
      <c r="EI72" s="18"/>
      <c r="EJ72" s="33"/>
      <c r="EK72" s="17"/>
      <c r="EL72" s="18"/>
      <c r="EM72" s="18"/>
      <c r="EN72" s="18"/>
      <c r="EO72" s="18"/>
      <c r="EP72" s="18"/>
      <c r="EQ72" s="18"/>
      <c r="ER72" s="18"/>
      <c r="ES72" s="33"/>
      <c r="ET72" s="17"/>
      <c r="EU72" s="18"/>
      <c r="EV72" s="18"/>
      <c r="EW72" s="18"/>
      <c r="EX72" s="18"/>
      <c r="EY72" s="18"/>
      <c r="EZ72" s="18"/>
      <c r="FA72" s="18"/>
      <c r="FB72" s="33"/>
    </row>
    <row r="73" spans="1:159" ht="22.5">
      <c r="A73" s="3" t="s">
        <v>127</v>
      </c>
      <c r="B73" s="70" t="s">
        <v>128</v>
      </c>
      <c r="C73" s="95">
        <v>8</v>
      </c>
      <c r="D73" s="95"/>
      <c r="E73" s="95"/>
      <c r="F73" s="95">
        <v>8</v>
      </c>
      <c r="G73" s="84"/>
      <c r="H73" s="34">
        <v>276</v>
      </c>
      <c r="I73" s="3"/>
      <c r="J73" s="3">
        <v>87</v>
      </c>
      <c r="K73" s="3"/>
      <c r="L73" s="34">
        <v>189</v>
      </c>
      <c r="M73" s="34">
        <v>108</v>
      </c>
      <c r="N73" s="34">
        <v>66</v>
      </c>
      <c r="O73" s="34"/>
      <c r="P73" s="104">
        <v>15</v>
      </c>
      <c r="Q73" s="35"/>
      <c r="R73" s="92"/>
      <c r="S73" s="35"/>
      <c r="T73" s="92"/>
      <c r="U73" s="35"/>
      <c r="V73" s="92"/>
      <c r="W73" s="35"/>
      <c r="X73" s="92"/>
      <c r="Y73" s="35"/>
      <c r="Z73" s="92"/>
      <c r="AA73" s="35">
        <v>57</v>
      </c>
      <c r="AB73" s="92">
        <v>38</v>
      </c>
      <c r="AC73" s="35">
        <v>156</v>
      </c>
      <c r="AD73" s="92">
        <v>105</v>
      </c>
      <c r="AE73" s="35">
        <v>63</v>
      </c>
      <c r="AF73" s="92">
        <v>46</v>
      </c>
      <c r="AG73" s="110"/>
      <c r="AH73" s="3"/>
      <c r="AI73" s="3"/>
      <c r="AJ73" s="34"/>
      <c r="AK73" s="3"/>
      <c r="AL73" s="3"/>
      <c r="AM73" s="3"/>
      <c r="AN73" s="3"/>
      <c r="AO73" s="36"/>
      <c r="AP73" s="35"/>
      <c r="AQ73" s="3"/>
      <c r="AR73" s="3"/>
      <c r="AS73" s="34"/>
      <c r="AT73" s="3"/>
      <c r="AU73" s="3"/>
      <c r="AV73" s="3"/>
      <c r="AW73" s="3"/>
      <c r="AX73" s="36"/>
      <c r="AY73" s="35"/>
      <c r="AZ73" s="3"/>
      <c r="BA73" s="3"/>
      <c r="BB73" s="34"/>
      <c r="BC73" s="3"/>
      <c r="BD73" s="3"/>
      <c r="BE73" s="3"/>
      <c r="BF73" s="3"/>
      <c r="BG73" s="36"/>
      <c r="BH73" s="35"/>
      <c r="BI73" s="3"/>
      <c r="BJ73" s="3"/>
      <c r="BK73" s="34"/>
      <c r="BL73" s="3"/>
      <c r="BM73" s="3"/>
      <c r="BN73" s="3"/>
      <c r="BO73" s="3"/>
      <c r="BP73" s="36"/>
      <c r="BQ73" s="35"/>
      <c r="BR73" s="3"/>
      <c r="BS73" s="3"/>
      <c r="BT73" s="34"/>
      <c r="BU73" s="3"/>
      <c r="BV73" s="3"/>
      <c r="BW73" s="3"/>
      <c r="BX73" s="3"/>
      <c r="BY73" s="36"/>
      <c r="BZ73" s="35"/>
      <c r="CA73" s="3"/>
      <c r="CB73" s="3"/>
      <c r="CC73" s="34"/>
      <c r="CD73" s="3"/>
      <c r="CE73" s="3"/>
      <c r="CF73" s="3"/>
      <c r="CG73" s="3"/>
      <c r="CH73" s="36"/>
      <c r="CI73" s="35"/>
      <c r="CJ73" s="3"/>
      <c r="CK73" s="3"/>
      <c r="CL73" s="34"/>
      <c r="CM73" s="3"/>
      <c r="CN73" s="3"/>
      <c r="CO73" s="3"/>
      <c r="CP73" s="3"/>
      <c r="CQ73" s="36"/>
      <c r="CR73" s="35"/>
      <c r="CS73" s="3"/>
      <c r="CT73" s="3"/>
      <c r="CU73" s="34"/>
      <c r="CV73" s="3"/>
      <c r="CW73" s="3"/>
      <c r="CX73" s="3"/>
      <c r="CY73" s="3"/>
      <c r="CZ73" s="36"/>
      <c r="DA73" s="35"/>
      <c r="DB73" s="3"/>
      <c r="DC73" s="3"/>
      <c r="DD73" s="34"/>
      <c r="DE73" s="3"/>
      <c r="DF73" s="3"/>
      <c r="DG73" s="3"/>
      <c r="DH73" s="3"/>
      <c r="DI73" s="36"/>
      <c r="DJ73" s="35"/>
      <c r="DK73" s="3"/>
      <c r="DL73" s="3"/>
      <c r="DM73" s="34"/>
      <c r="DN73" s="3"/>
      <c r="DO73" s="3"/>
      <c r="DP73" s="3"/>
      <c r="DQ73" s="3"/>
      <c r="DR73" s="36"/>
      <c r="DS73" s="35"/>
      <c r="DT73" s="3"/>
      <c r="DU73" s="3"/>
      <c r="DV73" s="34"/>
      <c r="DW73" s="3"/>
      <c r="DX73" s="3"/>
      <c r="DY73" s="3"/>
      <c r="DZ73" s="3"/>
      <c r="EA73" s="36"/>
      <c r="EB73" s="35"/>
      <c r="EC73" s="3"/>
      <c r="ED73" s="3"/>
      <c r="EE73" s="34"/>
      <c r="EF73" s="3"/>
      <c r="EG73" s="3"/>
      <c r="EH73" s="3"/>
      <c r="EI73" s="3"/>
      <c r="EJ73" s="36"/>
      <c r="EK73" s="35"/>
      <c r="EL73" s="3"/>
      <c r="EM73" s="3"/>
      <c r="EN73" s="34"/>
      <c r="EO73" s="3"/>
      <c r="EP73" s="3"/>
      <c r="EQ73" s="3"/>
      <c r="ER73" s="3"/>
      <c r="ES73" s="36"/>
      <c r="ET73" s="35"/>
      <c r="EU73" s="3"/>
      <c r="EV73" s="3"/>
      <c r="EW73" s="34"/>
      <c r="EX73" s="3"/>
      <c r="EY73" s="3"/>
      <c r="EZ73" s="3"/>
      <c r="FA73" s="3"/>
      <c r="FB73" s="36"/>
      <c r="FC73" s="2">
        <v>28</v>
      </c>
    </row>
    <row r="74" spans="1:159" ht="22.5">
      <c r="A74" s="3" t="s">
        <v>130</v>
      </c>
      <c r="B74" s="70" t="s">
        <v>131</v>
      </c>
      <c r="C74" s="95">
        <v>8</v>
      </c>
      <c r="D74" s="95"/>
      <c r="E74" s="95"/>
      <c r="F74" s="95"/>
      <c r="G74" s="84"/>
      <c r="H74" s="34">
        <v>239</v>
      </c>
      <c r="I74" s="3"/>
      <c r="J74" s="3">
        <v>80</v>
      </c>
      <c r="K74" s="3"/>
      <c r="L74" s="34">
        <v>159</v>
      </c>
      <c r="M74" s="34">
        <v>96</v>
      </c>
      <c r="N74" s="34">
        <v>63</v>
      </c>
      <c r="O74" s="34"/>
      <c r="P74" s="104"/>
      <c r="Q74" s="35"/>
      <c r="R74" s="92"/>
      <c r="S74" s="35"/>
      <c r="T74" s="92"/>
      <c r="U74" s="35"/>
      <c r="V74" s="92"/>
      <c r="W74" s="35"/>
      <c r="X74" s="92"/>
      <c r="Y74" s="35"/>
      <c r="Z74" s="92"/>
      <c r="AA74" s="35">
        <v>24</v>
      </c>
      <c r="AB74" s="92">
        <v>16</v>
      </c>
      <c r="AC74" s="35">
        <v>125</v>
      </c>
      <c r="AD74" s="92">
        <v>83</v>
      </c>
      <c r="AE74" s="35">
        <v>90</v>
      </c>
      <c r="AF74" s="92">
        <v>60</v>
      </c>
      <c r="AG74" s="110"/>
      <c r="AH74" s="3"/>
      <c r="AI74" s="3"/>
      <c r="AJ74" s="34"/>
      <c r="AK74" s="3"/>
      <c r="AL74" s="3"/>
      <c r="AM74" s="3"/>
      <c r="AN74" s="3"/>
      <c r="AO74" s="36"/>
      <c r="AP74" s="35"/>
      <c r="AQ74" s="3"/>
      <c r="AR74" s="3"/>
      <c r="AS74" s="34"/>
      <c r="AT74" s="3"/>
      <c r="AU74" s="3"/>
      <c r="AV74" s="3"/>
      <c r="AW74" s="3"/>
      <c r="AX74" s="36"/>
      <c r="AY74" s="35"/>
      <c r="AZ74" s="3"/>
      <c r="BA74" s="3"/>
      <c r="BB74" s="34"/>
      <c r="BC74" s="3"/>
      <c r="BD74" s="3"/>
      <c r="BE74" s="3"/>
      <c r="BF74" s="3"/>
      <c r="BG74" s="36"/>
      <c r="BH74" s="35"/>
      <c r="BI74" s="3"/>
      <c r="BJ74" s="3"/>
      <c r="BK74" s="34"/>
      <c r="BL74" s="3"/>
      <c r="BM74" s="3"/>
      <c r="BN74" s="3"/>
      <c r="BO74" s="3"/>
      <c r="BP74" s="36"/>
      <c r="BQ74" s="35"/>
      <c r="BR74" s="3"/>
      <c r="BS74" s="3"/>
      <c r="BT74" s="34"/>
      <c r="BU74" s="3"/>
      <c r="BV74" s="3"/>
      <c r="BW74" s="3"/>
      <c r="BX74" s="3"/>
      <c r="BY74" s="36"/>
      <c r="BZ74" s="35"/>
      <c r="CA74" s="3"/>
      <c r="CB74" s="3"/>
      <c r="CC74" s="34"/>
      <c r="CD74" s="3"/>
      <c r="CE74" s="3"/>
      <c r="CF74" s="3"/>
      <c r="CG74" s="3"/>
      <c r="CH74" s="36"/>
      <c r="CI74" s="35"/>
      <c r="CJ74" s="3"/>
      <c r="CK74" s="3"/>
      <c r="CL74" s="34"/>
      <c r="CM74" s="3"/>
      <c r="CN74" s="3"/>
      <c r="CO74" s="3"/>
      <c r="CP74" s="3"/>
      <c r="CQ74" s="36"/>
      <c r="CR74" s="35"/>
      <c r="CS74" s="3"/>
      <c r="CT74" s="3"/>
      <c r="CU74" s="34"/>
      <c r="CV74" s="3"/>
      <c r="CW74" s="3"/>
      <c r="CX74" s="3"/>
      <c r="CY74" s="3"/>
      <c r="CZ74" s="36"/>
      <c r="DA74" s="35"/>
      <c r="DB74" s="3"/>
      <c r="DC74" s="3"/>
      <c r="DD74" s="34"/>
      <c r="DE74" s="3"/>
      <c r="DF74" s="3"/>
      <c r="DG74" s="3"/>
      <c r="DH74" s="3"/>
      <c r="DI74" s="36"/>
      <c r="DJ74" s="35"/>
      <c r="DK74" s="3"/>
      <c r="DL74" s="3"/>
      <c r="DM74" s="34"/>
      <c r="DN74" s="3"/>
      <c r="DO74" s="3"/>
      <c r="DP74" s="3"/>
      <c r="DQ74" s="3"/>
      <c r="DR74" s="36"/>
      <c r="DS74" s="35"/>
      <c r="DT74" s="3"/>
      <c r="DU74" s="3"/>
      <c r="DV74" s="34"/>
      <c r="DW74" s="3"/>
      <c r="DX74" s="3"/>
      <c r="DY74" s="3"/>
      <c r="DZ74" s="3"/>
      <c r="EA74" s="36"/>
      <c r="EB74" s="35"/>
      <c r="EC74" s="3"/>
      <c r="ED74" s="3"/>
      <c r="EE74" s="34"/>
      <c r="EF74" s="3"/>
      <c r="EG74" s="3"/>
      <c r="EH74" s="3"/>
      <c r="EI74" s="3"/>
      <c r="EJ74" s="36"/>
      <c r="EK74" s="35"/>
      <c r="EL74" s="3"/>
      <c r="EM74" s="3"/>
      <c r="EN74" s="34"/>
      <c r="EO74" s="3"/>
      <c r="EP74" s="3"/>
      <c r="EQ74" s="3"/>
      <c r="ER74" s="3"/>
      <c r="ES74" s="36"/>
      <c r="ET74" s="35"/>
      <c r="EU74" s="3"/>
      <c r="EV74" s="3"/>
      <c r="EW74" s="34"/>
      <c r="EX74" s="3"/>
      <c r="EY74" s="3"/>
      <c r="EZ74" s="3"/>
      <c r="FA74" s="3"/>
      <c r="FB74" s="36"/>
      <c r="FC74" s="2">
        <v>10</v>
      </c>
    </row>
    <row r="75" spans="1:158" ht="11.25">
      <c r="A75" s="34" t="s">
        <v>355</v>
      </c>
      <c r="B75" s="70" t="s">
        <v>122</v>
      </c>
      <c r="C75" s="95"/>
      <c r="D75" s="95">
        <v>8</v>
      </c>
      <c r="E75" s="95"/>
      <c r="F75" s="101"/>
      <c r="G75" s="42"/>
      <c r="H75" s="84"/>
      <c r="I75" s="110"/>
      <c r="J75" s="43" t="s">
        <v>212</v>
      </c>
      <c r="K75" s="34"/>
      <c r="L75" s="34">
        <v>72</v>
      </c>
      <c r="M75" s="34" t="s">
        <v>213</v>
      </c>
      <c r="N75" s="163">
        <v>2</v>
      </c>
      <c r="O75" s="163"/>
      <c r="P75" s="104"/>
      <c r="Q75" s="44" t="s">
        <v>212</v>
      </c>
      <c r="R75" s="92"/>
      <c r="S75" s="44" t="s">
        <v>212</v>
      </c>
      <c r="T75" s="92"/>
      <c r="U75" s="44" t="s">
        <v>212</v>
      </c>
      <c r="V75" s="92"/>
      <c r="W75" s="44" t="s">
        <v>212</v>
      </c>
      <c r="X75" s="92"/>
      <c r="Y75" s="44" t="s">
        <v>212</v>
      </c>
      <c r="Z75" s="92"/>
      <c r="AA75" s="44" t="s">
        <v>212</v>
      </c>
      <c r="AB75" s="92"/>
      <c r="AC75" s="44" t="s">
        <v>212</v>
      </c>
      <c r="AD75" s="92">
        <v>36</v>
      </c>
      <c r="AE75" s="44" t="s">
        <v>212</v>
      </c>
      <c r="AF75" s="92">
        <v>36</v>
      </c>
      <c r="AG75" s="164" t="s">
        <v>212</v>
      </c>
      <c r="AH75" s="161"/>
      <c r="AI75" s="3"/>
      <c r="AJ75" s="34"/>
      <c r="AK75" s="43" t="s">
        <v>213</v>
      </c>
      <c r="AL75" s="3"/>
      <c r="AM75" s="165"/>
      <c r="AN75" s="165"/>
      <c r="AO75" s="165"/>
      <c r="AP75" s="161" t="s">
        <v>212</v>
      </c>
      <c r="AQ75" s="161"/>
      <c r="AR75" s="3"/>
      <c r="AS75" s="34"/>
      <c r="AT75" s="43" t="s">
        <v>213</v>
      </c>
      <c r="AU75" s="3"/>
      <c r="AV75" s="165"/>
      <c r="AW75" s="165"/>
      <c r="AX75" s="165"/>
      <c r="AY75" s="161" t="s">
        <v>212</v>
      </c>
      <c r="AZ75" s="161"/>
      <c r="BA75" s="3"/>
      <c r="BB75" s="34"/>
      <c r="BC75" s="43" t="s">
        <v>213</v>
      </c>
      <c r="BD75" s="3"/>
      <c r="BE75" s="165"/>
      <c r="BF75" s="165"/>
      <c r="BG75" s="165"/>
      <c r="BH75" s="161" t="s">
        <v>212</v>
      </c>
      <c r="BI75" s="161"/>
      <c r="BJ75" s="3"/>
      <c r="BK75" s="34"/>
      <c r="BL75" s="43" t="s">
        <v>213</v>
      </c>
      <c r="BM75" s="3"/>
      <c r="BN75" s="165"/>
      <c r="BO75" s="165"/>
      <c r="BP75" s="165"/>
      <c r="BQ75" s="161" t="s">
        <v>212</v>
      </c>
      <c r="BR75" s="161"/>
      <c r="BS75" s="3"/>
      <c r="BT75" s="34"/>
      <c r="BU75" s="43" t="s">
        <v>213</v>
      </c>
      <c r="BV75" s="3"/>
      <c r="BW75" s="165"/>
      <c r="BX75" s="165"/>
      <c r="BY75" s="165"/>
      <c r="BZ75" s="161" t="s">
        <v>212</v>
      </c>
      <c r="CA75" s="161"/>
      <c r="CB75" s="3"/>
      <c r="CC75" s="34"/>
      <c r="CD75" s="43" t="s">
        <v>213</v>
      </c>
      <c r="CE75" s="3"/>
      <c r="CF75" s="165"/>
      <c r="CG75" s="165"/>
      <c r="CH75" s="165"/>
      <c r="CI75" s="161" t="s">
        <v>212</v>
      </c>
      <c r="CJ75" s="161"/>
      <c r="CK75" s="3"/>
      <c r="CL75" s="34"/>
      <c r="CM75" s="43" t="s">
        <v>213</v>
      </c>
      <c r="CN75" s="3"/>
      <c r="CO75" s="165"/>
      <c r="CP75" s="165"/>
      <c r="CQ75" s="165"/>
      <c r="CR75" s="161" t="s">
        <v>212</v>
      </c>
      <c r="CS75" s="161"/>
      <c r="CT75" s="3"/>
      <c r="CU75" s="34"/>
      <c r="CV75" s="43" t="s">
        <v>213</v>
      </c>
      <c r="CW75" s="3"/>
      <c r="CX75" s="165"/>
      <c r="CY75" s="165"/>
      <c r="CZ75" s="165"/>
      <c r="DA75" s="161" t="s">
        <v>212</v>
      </c>
      <c r="DB75" s="161"/>
      <c r="DC75" s="3"/>
      <c r="DD75" s="34"/>
      <c r="DE75" s="43" t="s">
        <v>213</v>
      </c>
      <c r="DF75" s="3"/>
      <c r="DG75" s="165"/>
      <c r="DH75" s="165"/>
      <c r="DI75" s="165"/>
      <c r="DJ75" s="161" t="s">
        <v>212</v>
      </c>
      <c r="DK75" s="161"/>
      <c r="DL75" s="3"/>
      <c r="DM75" s="34"/>
      <c r="DN75" s="43" t="s">
        <v>213</v>
      </c>
      <c r="DO75" s="3"/>
      <c r="DP75" s="165"/>
      <c r="DQ75" s="165"/>
      <c r="DR75" s="165"/>
      <c r="DS75" s="161" t="s">
        <v>212</v>
      </c>
      <c r="DT75" s="161"/>
      <c r="DU75" s="3"/>
      <c r="DV75" s="34"/>
      <c r="DW75" s="43" t="s">
        <v>213</v>
      </c>
      <c r="DX75" s="3"/>
      <c r="DY75" s="165"/>
      <c r="DZ75" s="165"/>
      <c r="EA75" s="165"/>
      <c r="EB75" s="161" t="s">
        <v>212</v>
      </c>
      <c r="EC75" s="161"/>
      <c r="ED75" s="3"/>
      <c r="EE75" s="34"/>
      <c r="EF75" s="43" t="s">
        <v>213</v>
      </c>
      <c r="EG75" s="3"/>
      <c r="EH75" s="165"/>
      <c r="EI75" s="165"/>
      <c r="EJ75" s="165"/>
      <c r="EK75" s="161" t="s">
        <v>212</v>
      </c>
      <c r="EL75" s="161"/>
      <c r="EM75" s="3"/>
      <c r="EN75" s="34"/>
      <c r="EO75" s="43" t="s">
        <v>213</v>
      </c>
      <c r="EP75" s="3"/>
      <c r="EQ75" s="165"/>
      <c r="ER75" s="165"/>
      <c r="ES75" s="165"/>
      <c r="ET75" s="161" t="s">
        <v>212</v>
      </c>
      <c r="EU75" s="161"/>
      <c r="EV75" s="3"/>
      <c r="EW75" s="34"/>
      <c r="EX75" s="43" t="s">
        <v>213</v>
      </c>
      <c r="EY75" s="3"/>
      <c r="EZ75" s="165"/>
      <c r="FA75" s="165"/>
      <c r="FB75" s="165"/>
    </row>
    <row r="76" spans="1:158" ht="11.25">
      <c r="A76" s="34" t="s">
        <v>354</v>
      </c>
      <c r="B76" s="70" t="s">
        <v>124</v>
      </c>
      <c r="C76" s="95"/>
      <c r="D76" s="95"/>
      <c r="E76" s="95">
        <v>8</v>
      </c>
      <c r="F76" s="101"/>
      <c r="G76" s="42"/>
      <c r="H76" s="84"/>
      <c r="I76" s="110"/>
      <c r="J76" s="43" t="s">
        <v>212</v>
      </c>
      <c r="K76" s="34"/>
      <c r="L76" s="34">
        <v>108</v>
      </c>
      <c r="M76" s="34" t="s">
        <v>213</v>
      </c>
      <c r="N76" s="163">
        <v>3</v>
      </c>
      <c r="O76" s="163"/>
      <c r="P76" s="104"/>
      <c r="Q76" s="44" t="s">
        <v>212</v>
      </c>
      <c r="R76" s="92"/>
      <c r="S76" s="44" t="s">
        <v>212</v>
      </c>
      <c r="T76" s="92"/>
      <c r="U76" s="44" t="s">
        <v>212</v>
      </c>
      <c r="V76" s="92"/>
      <c r="W76" s="44" t="s">
        <v>212</v>
      </c>
      <c r="X76" s="92"/>
      <c r="Y76" s="44" t="s">
        <v>212</v>
      </c>
      <c r="Z76" s="92"/>
      <c r="AA76" s="44" t="s">
        <v>212</v>
      </c>
      <c r="AB76" s="92"/>
      <c r="AC76" s="44" t="s">
        <v>212</v>
      </c>
      <c r="AD76" s="92"/>
      <c r="AE76" s="44" t="s">
        <v>212</v>
      </c>
      <c r="AF76" s="92">
        <v>108</v>
      </c>
      <c r="AG76" s="164" t="s">
        <v>212</v>
      </c>
      <c r="AH76" s="161"/>
      <c r="AI76" s="3"/>
      <c r="AJ76" s="34"/>
      <c r="AK76" s="43" t="s">
        <v>213</v>
      </c>
      <c r="AL76" s="3"/>
      <c r="AM76" s="165"/>
      <c r="AN76" s="165"/>
      <c r="AO76" s="165"/>
      <c r="AP76" s="161" t="s">
        <v>212</v>
      </c>
      <c r="AQ76" s="161"/>
      <c r="AR76" s="3"/>
      <c r="AS76" s="34"/>
      <c r="AT76" s="43" t="s">
        <v>213</v>
      </c>
      <c r="AU76" s="3"/>
      <c r="AV76" s="165"/>
      <c r="AW76" s="165"/>
      <c r="AX76" s="165"/>
      <c r="AY76" s="161" t="s">
        <v>212</v>
      </c>
      <c r="AZ76" s="161"/>
      <c r="BA76" s="3"/>
      <c r="BB76" s="34"/>
      <c r="BC76" s="43" t="s">
        <v>213</v>
      </c>
      <c r="BD76" s="3"/>
      <c r="BE76" s="165"/>
      <c r="BF76" s="165"/>
      <c r="BG76" s="165"/>
      <c r="BH76" s="161" t="s">
        <v>212</v>
      </c>
      <c r="BI76" s="161"/>
      <c r="BJ76" s="3"/>
      <c r="BK76" s="34"/>
      <c r="BL76" s="43" t="s">
        <v>213</v>
      </c>
      <c r="BM76" s="3"/>
      <c r="BN76" s="165"/>
      <c r="BO76" s="165"/>
      <c r="BP76" s="165"/>
      <c r="BQ76" s="161" t="s">
        <v>212</v>
      </c>
      <c r="BR76" s="161"/>
      <c r="BS76" s="3"/>
      <c r="BT76" s="34"/>
      <c r="BU76" s="43" t="s">
        <v>213</v>
      </c>
      <c r="BV76" s="3"/>
      <c r="BW76" s="165"/>
      <c r="BX76" s="165"/>
      <c r="BY76" s="165"/>
      <c r="BZ76" s="161" t="s">
        <v>212</v>
      </c>
      <c r="CA76" s="161"/>
      <c r="CB76" s="3"/>
      <c r="CC76" s="34"/>
      <c r="CD76" s="43" t="s">
        <v>213</v>
      </c>
      <c r="CE76" s="3"/>
      <c r="CF76" s="165"/>
      <c r="CG76" s="165"/>
      <c r="CH76" s="165"/>
      <c r="CI76" s="161" t="s">
        <v>212</v>
      </c>
      <c r="CJ76" s="161"/>
      <c r="CK76" s="3"/>
      <c r="CL76" s="34"/>
      <c r="CM76" s="43" t="s">
        <v>213</v>
      </c>
      <c r="CN76" s="3"/>
      <c r="CO76" s="165"/>
      <c r="CP76" s="165"/>
      <c r="CQ76" s="165"/>
      <c r="CR76" s="161" t="s">
        <v>212</v>
      </c>
      <c r="CS76" s="161"/>
      <c r="CT76" s="3"/>
      <c r="CU76" s="34"/>
      <c r="CV76" s="43" t="s">
        <v>213</v>
      </c>
      <c r="CW76" s="3"/>
      <c r="CX76" s="165"/>
      <c r="CY76" s="165"/>
      <c r="CZ76" s="165"/>
      <c r="DA76" s="161" t="s">
        <v>212</v>
      </c>
      <c r="DB76" s="161"/>
      <c r="DC76" s="3"/>
      <c r="DD76" s="34"/>
      <c r="DE76" s="43" t="s">
        <v>213</v>
      </c>
      <c r="DF76" s="3"/>
      <c r="DG76" s="165"/>
      <c r="DH76" s="165"/>
      <c r="DI76" s="165"/>
      <c r="DJ76" s="161" t="s">
        <v>212</v>
      </c>
      <c r="DK76" s="161"/>
      <c r="DL76" s="3"/>
      <c r="DM76" s="34"/>
      <c r="DN76" s="43" t="s">
        <v>213</v>
      </c>
      <c r="DO76" s="3"/>
      <c r="DP76" s="165"/>
      <c r="DQ76" s="165"/>
      <c r="DR76" s="165"/>
      <c r="DS76" s="161" t="s">
        <v>212</v>
      </c>
      <c r="DT76" s="161"/>
      <c r="DU76" s="3"/>
      <c r="DV76" s="34"/>
      <c r="DW76" s="43" t="s">
        <v>213</v>
      </c>
      <c r="DX76" s="3"/>
      <c r="DY76" s="165"/>
      <c r="DZ76" s="165"/>
      <c r="EA76" s="165"/>
      <c r="EB76" s="161" t="s">
        <v>212</v>
      </c>
      <c r="EC76" s="161"/>
      <c r="ED76" s="3"/>
      <c r="EE76" s="34"/>
      <c r="EF76" s="43" t="s">
        <v>213</v>
      </c>
      <c r="EG76" s="3"/>
      <c r="EH76" s="165"/>
      <c r="EI76" s="165"/>
      <c r="EJ76" s="165"/>
      <c r="EK76" s="161" t="s">
        <v>212</v>
      </c>
      <c r="EL76" s="161"/>
      <c r="EM76" s="3"/>
      <c r="EN76" s="34"/>
      <c r="EO76" s="43" t="s">
        <v>213</v>
      </c>
      <c r="EP76" s="3"/>
      <c r="EQ76" s="165"/>
      <c r="ER76" s="165"/>
      <c r="ES76" s="165"/>
      <c r="ET76" s="161" t="s">
        <v>212</v>
      </c>
      <c r="EU76" s="161"/>
      <c r="EV76" s="3"/>
      <c r="EW76" s="34"/>
      <c r="EX76" s="43" t="s">
        <v>213</v>
      </c>
      <c r="EY76" s="3"/>
      <c r="EZ76" s="165"/>
      <c r="FA76" s="165"/>
      <c r="FB76" s="165"/>
    </row>
    <row r="77" spans="1:158" ht="12" thickBot="1">
      <c r="A77" s="34" t="s">
        <v>353</v>
      </c>
      <c r="B77" s="78" t="s">
        <v>214</v>
      </c>
      <c r="C77" s="95">
        <v>8</v>
      </c>
      <c r="D77" s="101"/>
      <c r="E77" s="101"/>
      <c r="F77" s="101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116"/>
      <c r="R77" s="93"/>
      <c r="S77" s="116"/>
      <c r="T77" s="93"/>
      <c r="U77" s="116"/>
      <c r="V77" s="93"/>
      <c r="W77" s="116"/>
      <c r="X77" s="93"/>
      <c r="Y77" s="116"/>
      <c r="Z77" s="93"/>
      <c r="AA77" s="116"/>
      <c r="AB77" s="93"/>
      <c r="AC77" s="116"/>
      <c r="AD77" s="93"/>
      <c r="AE77" s="116"/>
      <c r="AF77" s="93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</row>
    <row r="78" spans="1:158" ht="12" thickBot="1">
      <c r="A78" s="58" t="s">
        <v>341</v>
      </c>
      <c r="B78" s="79" t="s">
        <v>134</v>
      </c>
      <c r="C78" s="58">
        <f>COUNT(C79:C82)</f>
        <v>2</v>
      </c>
      <c r="D78" s="58"/>
      <c r="E78" s="58">
        <f>COUNT(E79:E82)</f>
        <v>1</v>
      </c>
      <c r="F78" s="58"/>
      <c r="G78" s="83"/>
      <c r="H78" s="58">
        <f aca="true" t="shared" si="22" ref="H78:O78">SUM(H79)</f>
        <v>130</v>
      </c>
      <c r="I78" s="58">
        <f t="shared" si="22"/>
        <v>0</v>
      </c>
      <c r="J78" s="58">
        <f t="shared" si="22"/>
        <v>40</v>
      </c>
      <c r="K78" s="58">
        <f t="shared" si="22"/>
        <v>0</v>
      </c>
      <c r="L78" s="58">
        <f t="shared" si="22"/>
        <v>90</v>
      </c>
      <c r="M78" s="58">
        <f t="shared" si="22"/>
        <v>50</v>
      </c>
      <c r="N78" s="58">
        <f t="shared" si="22"/>
        <v>20</v>
      </c>
      <c r="O78" s="58">
        <f t="shared" si="22"/>
        <v>20</v>
      </c>
      <c r="P78" s="103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>
        <f>SUM(AC79)</f>
        <v>130</v>
      </c>
      <c r="AD78" s="58">
        <f>SUM(AD79)</f>
        <v>90</v>
      </c>
      <c r="AE78" s="58"/>
      <c r="AF78" s="58"/>
      <c r="AG78" s="89"/>
      <c r="AH78" s="18"/>
      <c r="AI78" s="18"/>
      <c r="AJ78" s="18"/>
      <c r="AK78" s="18"/>
      <c r="AL78" s="18"/>
      <c r="AM78" s="18"/>
      <c r="AN78" s="18"/>
      <c r="AO78" s="33"/>
      <c r="AP78" s="17"/>
      <c r="AQ78" s="18"/>
      <c r="AR78" s="18"/>
      <c r="AS78" s="18"/>
      <c r="AT78" s="18"/>
      <c r="AU78" s="18"/>
      <c r="AV78" s="18"/>
      <c r="AW78" s="18"/>
      <c r="AX78" s="33"/>
      <c r="AY78" s="17"/>
      <c r="AZ78" s="18"/>
      <c r="BA78" s="18"/>
      <c r="BB78" s="18"/>
      <c r="BC78" s="18"/>
      <c r="BD78" s="18"/>
      <c r="BE78" s="18"/>
      <c r="BF78" s="18"/>
      <c r="BG78" s="33"/>
      <c r="BH78" s="17"/>
      <c r="BI78" s="18"/>
      <c r="BJ78" s="18"/>
      <c r="BK78" s="18"/>
      <c r="BL78" s="18"/>
      <c r="BM78" s="18"/>
      <c r="BN78" s="18"/>
      <c r="BO78" s="18"/>
      <c r="BP78" s="33"/>
      <c r="BQ78" s="17"/>
      <c r="BR78" s="18"/>
      <c r="BS78" s="18"/>
      <c r="BT78" s="18"/>
      <c r="BU78" s="18"/>
      <c r="BV78" s="18"/>
      <c r="BW78" s="18"/>
      <c r="BX78" s="18"/>
      <c r="BY78" s="33"/>
      <c r="BZ78" s="17"/>
      <c r="CA78" s="18"/>
      <c r="CB78" s="18"/>
      <c r="CC78" s="18"/>
      <c r="CD78" s="18"/>
      <c r="CE78" s="18"/>
      <c r="CF78" s="18"/>
      <c r="CG78" s="18"/>
      <c r="CH78" s="33"/>
      <c r="CI78" s="17"/>
      <c r="CJ78" s="18"/>
      <c r="CK78" s="18"/>
      <c r="CL78" s="18"/>
      <c r="CM78" s="18"/>
      <c r="CN78" s="18"/>
      <c r="CO78" s="18"/>
      <c r="CP78" s="18"/>
      <c r="CQ78" s="33"/>
      <c r="CR78" s="17"/>
      <c r="CS78" s="18"/>
      <c r="CT78" s="18"/>
      <c r="CU78" s="18"/>
      <c r="CV78" s="18"/>
      <c r="CW78" s="18"/>
      <c r="CX78" s="18"/>
      <c r="CY78" s="18"/>
      <c r="CZ78" s="33"/>
      <c r="DA78" s="17"/>
      <c r="DB78" s="18"/>
      <c r="DC78" s="18"/>
      <c r="DD78" s="18"/>
      <c r="DE78" s="18"/>
      <c r="DF78" s="18"/>
      <c r="DG78" s="18"/>
      <c r="DH78" s="18"/>
      <c r="DI78" s="33"/>
      <c r="DJ78" s="17"/>
      <c r="DK78" s="18"/>
      <c r="DL78" s="18"/>
      <c r="DM78" s="18"/>
      <c r="DN78" s="18"/>
      <c r="DO78" s="18"/>
      <c r="DP78" s="18"/>
      <c r="DQ78" s="18"/>
      <c r="DR78" s="33"/>
      <c r="DS78" s="17"/>
      <c r="DT78" s="18"/>
      <c r="DU78" s="18"/>
      <c r="DV78" s="18"/>
      <c r="DW78" s="18"/>
      <c r="DX78" s="18"/>
      <c r="DY78" s="18"/>
      <c r="DZ78" s="18"/>
      <c r="EA78" s="33"/>
      <c r="EB78" s="17"/>
      <c r="EC78" s="18"/>
      <c r="ED78" s="18"/>
      <c r="EE78" s="18"/>
      <c r="EF78" s="18"/>
      <c r="EG78" s="18"/>
      <c r="EH78" s="18"/>
      <c r="EI78" s="18"/>
      <c r="EJ78" s="33"/>
      <c r="EK78" s="17"/>
      <c r="EL78" s="18"/>
      <c r="EM78" s="18"/>
      <c r="EN78" s="18"/>
      <c r="EO78" s="18"/>
      <c r="EP78" s="18"/>
      <c r="EQ78" s="18"/>
      <c r="ER78" s="18"/>
      <c r="ES78" s="33"/>
      <c r="ET78" s="17"/>
      <c r="EU78" s="18"/>
      <c r="EV78" s="18"/>
      <c r="EW78" s="18"/>
      <c r="EX78" s="18"/>
      <c r="EY78" s="18"/>
      <c r="EZ78" s="18"/>
      <c r="FA78" s="18"/>
      <c r="FB78" s="33"/>
    </row>
    <row r="79" spans="1:159" ht="22.5">
      <c r="A79" s="3" t="s">
        <v>136</v>
      </c>
      <c r="B79" s="70" t="s">
        <v>137</v>
      </c>
      <c r="C79" s="95">
        <v>7</v>
      </c>
      <c r="D79" s="95"/>
      <c r="E79" s="95"/>
      <c r="F79" s="95"/>
      <c r="G79" s="84"/>
      <c r="H79" s="34">
        <v>130</v>
      </c>
      <c r="I79" s="3"/>
      <c r="J79" s="3">
        <v>40</v>
      </c>
      <c r="K79" s="3"/>
      <c r="L79" s="34">
        <v>90</v>
      </c>
      <c r="M79" s="34">
        <v>50</v>
      </c>
      <c r="N79" s="34">
        <v>20</v>
      </c>
      <c r="O79" s="34">
        <v>20</v>
      </c>
      <c r="P79" s="104"/>
      <c r="Q79" s="35"/>
      <c r="R79" s="92"/>
      <c r="S79" s="35"/>
      <c r="T79" s="92"/>
      <c r="U79" s="35"/>
      <c r="V79" s="92"/>
      <c r="W79" s="35"/>
      <c r="X79" s="92"/>
      <c r="Y79" s="35"/>
      <c r="Z79" s="92"/>
      <c r="AA79" s="35"/>
      <c r="AB79" s="92"/>
      <c r="AC79" s="35">
        <v>130</v>
      </c>
      <c r="AD79" s="92">
        <v>90</v>
      </c>
      <c r="AE79" s="35"/>
      <c r="AF79" s="92"/>
      <c r="AG79" s="110"/>
      <c r="AH79" s="3"/>
      <c r="AI79" s="3"/>
      <c r="AJ79" s="34"/>
      <c r="AK79" s="3"/>
      <c r="AL79" s="3"/>
      <c r="AM79" s="3"/>
      <c r="AN79" s="3"/>
      <c r="AO79" s="36"/>
      <c r="AP79" s="35"/>
      <c r="AQ79" s="3"/>
      <c r="AR79" s="3"/>
      <c r="AS79" s="34"/>
      <c r="AT79" s="3"/>
      <c r="AU79" s="3"/>
      <c r="AV79" s="3"/>
      <c r="AW79" s="3"/>
      <c r="AX79" s="36"/>
      <c r="AY79" s="35"/>
      <c r="AZ79" s="3"/>
      <c r="BA79" s="3"/>
      <c r="BB79" s="34"/>
      <c r="BC79" s="3"/>
      <c r="BD79" s="3"/>
      <c r="BE79" s="3"/>
      <c r="BF79" s="3"/>
      <c r="BG79" s="36"/>
      <c r="BH79" s="35"/>
      <c r="BI79" s="3"/>
      <c r="BJ79" s="3"/>
      <c r="BK79" s="34"/>
      <c r="BL79" s="3"/>
      <c r="BM79" s="3"/>
      <c r="BN79" s="3"/>
      <c r="BO79" s="3"/>
      <c r="BP79" s="36"/>
      <c r="BQ79" s="35"/>
      <c r="BR79" s="3"/>
      <c r="BS79" s="3"/>
      <c r="BT79" s="34"/>
      <c r="BU79" s="3"/>
      <c r="BV79" s="3"/>
      <c r="BW79" s="3"/>
      <c r="BX79" s="3"/>
      <c r="BY79" s="36"/>
      <c r="BZ79" s="35"/>
      <c r="CA79" s="3"/>
      <c r="CB79" s="3"/>
      <c r="CC79" s="34"/>
      <c r="CD79" s="3"/>
      <c r="CE79" s="3"/>
      <c r="CF79" s="3"/>
      <c r="CG79" s="3"/>
      <c r="CH79" s="36"/>
      <c r="CI79" s="35"/>
      <c r="CJ79" s="3"/>
      <c r="CK79" s="3"/>
      <c r="CL79" s="34"/>
      <c r="CM79" s="3"/>
      <c r="CN79" s="3"/>
      <c r="CO79" s="3"/>
      <c r="CP79" s="3"/>
      <c r="CQ79" s="36"/>
      <c r="CR79" s="35"/>
      <c r="CS79" s="3"/>
      <c r="CT79" s="3"/>
      <c r="CU79" s="34"/>
      <c r="CV79" s="3"/>
      <c r="CW79" s="3"/>
      <c r="CX79" s="3"/>
      <c r="CY79" s="3"/>
      <c r="CZ79" s="36"/>
      <c r="DA79" s="35"/>
      <c r="DB79" s="3"/>
      <c r="DC79" s="3"/>
      <c r="DD79" s="34"/>
      <c r="DE79" s="3"/>
      <c r="DF79" s="3"/>
      <c r="DG79" s="3"/>
      <c r="DH79" s="3"/>
      <c r="DI79" s="36"/>
      <c r="DJ79" s="35"/>
      <c r="DK79" s="3"/>
      <c r="DL79" s="3"/>
      <c r="DM79" s="34"/>
      <c r="DN79" s="3"/>
      <c r="DO79" s="3"/>
      <c r="DP79" s="3"/>
      <c r="DQ79" s="3"/>
      <c r="DR79" s="36"/>
      <c r="DS79" s="35"/>
      <c r="DT79" s="3"/>
      <c r="DU79" s="3"/>
      <c r="DV79" s="34"/>
      <c r="DW79" s="3"/>
      <c r="DX79" s="3"/>
      <c r="DY79" s="3"/>
      <c r="DZ79" s="3"/>
      <c r="EA79" s="36"/>
      <c r="EB79" s="35"/>
      <c r="EC79" s="3"/>
      <c r="ED79" s="3"/>
      <c r="EE79" s="34"/>
      <c r="EF79" s="3"/>
      <c r="EG79" s="3"/>
      <c r="EH79" s="3"/>
      <c r="EI79" s="3"/>
      <c r="EJ79" s="36"/>
      <c r="EK79" s="35"/>
      <c r="EL79" s="3"/>
      <c r="EM79" s="3"/>
      <c r="EN79" s="34"/>
      <c r="EO79" s="3"/>
      <c r="EP79" s="3"/>
      <c r="EQ79" s="3"/>
      <c r="ER79" s="3"/>
      <c r="ES79" s="36"/>
      <c r="ET79" s="35"/>
      <c r="EU79" s="3"/>
      <c r="EV79" s="3"/>
      <c r="EW79" s="34"/>
      <c r="EX79" s="3"/>
      <c r="EY79" s="3"/>
      <c r="EZ79" s="3"/>
      <c r="FA79" s="3"/>
      <c r="FB79" s="36"/>
      <c r="FC79" s="2">
        <v>10</v>
      </c>
    </row>
    <row r="80" spans="1:158" ht="11.25">
      <c r="A80" s="34" t="s">
        <v>352</v>
      </c>
      <c r="B80" s="70" t="s">
        <v>122</v>
      </c>
      <c r="C80" s="95"/>
      <c r="D80" s="95"/>
      <c r="E80" s="95">
        <v>7</v>
      </c>
      <c r="F80" s="101"/>
      <c r="G80" s="42"/>
      <c r="H80" s="84"/>
      <c r="I80" s="110"/>
      <c r="J80" s="43" t="s">
        <v>212</v>
      </c>
      <c r="K80" s="34"/>
      <c r="L80" s="34">
        <v>36</v>
      </c>
      <c r="M80" s="34" t="s">
        <v>213</v>
      </c>
      <c r="N80" s="163">
        <v>1</v>
      </c>
      <c r="O80" s="163"/>
      <c r="P80" s="104"/>
      <c r="Q80" s="44" t="s">
        <v>212</v>
      </c>
      <c r="R80" s="92"/>
      <c r="S80" s="44" t="s">
        <v>212</v>
      </c>
      <c r="T80" s="92"/>
      <c r="U80" s="44" t="s">
        <v>212</v>
      </c>
      <c r="V80" s="92"/>
      <c r="W80" s="44" t="s">
        <v>212</v>
      </c>
      <c r="X80" s="92"/>
      <c r="Y80" s="44" t="s">
        <v>212</v>
      </c>
      <c r="Z80" s="92"/>
      <c r="AA80" s="44" t="s">
        <v>212</v>
      </c>
      <c r="AB80" s="92"/>
      <c r="AC80" s="44" t="s">
        <v>212</v>
      </c>
      <c r="AD80" s="92">
        <v>36</v>
      </c>
      <c r="AE80" s="44" t="s">
        <v>212</v>
      </c>
      <c r="AF80" s="92"/>
      <c r="AG80" s="164" t="s">
        <v>212</v>
      </c>
      <c r="AH80" s="161"/>
      <c r="AI80" s="3"/>
      <c r="AJ80" s="34"/>
      <c r="AK80" s="43" t="s">
        <v>213</v>
      </c>
      <c r="AL80" s="3"/>
      <c r="AM80" s="165"/>
      <c r="AN80" s="165"/>
      <c r="AO80" s="165"/>
      <c r="AP80" s="161" t="s">
        <v>212</v>
      </c>
      <c r="AQ80" s="161"/>
      <c r="AR80" s="3"/>
      <c r="AS80" s="34"/>
      <c r="AT80" s="43" t="s">
        <v>213</v>
      </c>
      <c r="AU80" s="3"/>
      <c r="AV80" s="165"/>
      <c r="AW80" s="165"/>
      <c r="AX80" s="165"/>
      <c r="AY80" s="161" t="s">
        <v>212</v>
      </c>
      <c r="AZ80" s="161"/>
      <c r="BA80" s="3"/>
      <c r="BB80" s="34"/>
      <c r="BC80" s="43" t="s">
        <v>213</v>
      </c>
      <c r="BD80" s="3"/>
      <c r="BE80" s="165"/>
      <c r="BF80" s="165"/>
      <c r="BG80" s="165"/>
      <c r="BH80" s="161" t="s">
        <v>212</v>
      </c>
      <c r="BI80" s="161"/>
      <c r="BJ80" s="3"/>
      <c r="BK80" s="34"/>
      <c r="BL80" s="43" t="s">
        <v>213</v>
      </c>
      <c r="BM80" s="3"/>
      <c r="BN80" s="165"/>
      <c r="BO80" s="165"/>
      <c r="BP80" s="165"/>
      <c r="BQ80" s="161" t="s">
        <v>212</v>
      </c>
      <c r="BR80" s="161"/>
      <c r="BS80" s="3"/>
      <c r="BT80" s="34"/>
      <c r="BU80" s="43" t="s">
        <v>213</v>
      </c>
      <c r="BV80" s="3"/>
      <c r="BW80" s="165"/>
      <c r="BX80" s="165"/>
      <c r="BY80" s="165"/>
      <c r="BZ80" s="161" t="s">
        <v>212</v>
      </c>
      <c r="CA80" s="161"/>
      <c r="CB80" s="3"/>
      <c r="CC80" s="34"/>
      <c r="CD80" s="43" t="s">
        <v>213</v>
      </c>
      <c r="CE80" s="3"/>
      <c r="CF80" s="165"/>
      <c r="CG80" s="165"/>
      <c r="CH80" s="165"/>
      <c r="CI80" s="161" t="s">
        <v>212</v>
      </c>
      <c r="CJ80" s="161"/>
      <c r="CK80" s="3"/>
      <c r="CL80" s="34"/>
      <c r="CM80" s="43" t="s">
        <v>213</v>
      </c>
      <c r="CN80" s="3"/>
      <c r="CO80" s="165"/>
      <c r="CP80" s="165"/>
      <c r="CQ80" s="165"/>
      <c r="CR80" s="161" t="s">
        <v>212</v>
      </c>
      <c r="CS80" s="161"/>
      <c r="CT80" s="3"/>
      <c r="CU80" s="34"/>
      <c r="CV80" s="43" t="s">
        <v>213</v>
      </c>
      <c r="CW80" s="3"/>
      <c r="CX80" s="165"/>
      <c r="CY80" s="165"/>
      <c r="CZ80" s="165"/>
      <c r="DA80" s="161" t="s">
        <v>212</v>
      </c>
      <c r="DB80" s="161"/>
      <c r="DC80" s="3"/>
      <c r="DD80" s="34"/>
      <c r="DE80" s="43" t="s">
        <v>213</v>
      </c>
      <c r="DF80" s="3"/>
      <c r="DG80" s="165"/>
      <c r="DH80" s="165"/>
      <c r="DI80" s="165"/>
      <c r="DJ80" s="161" t="s">
        <v>212</v>
      </c>
      <c r="DK80" s="161"/>
      <c r="DL80" s="3"/>
      <c r="DM80" s="34"/>
      <c r="DN80" s="43" t="s">
        <v>213</v>
      </c>
      <c r="DO80" s="3"/>
      <c r="DP80" s="165"/>
      <c r="DQ80" s="165"/>
      <c r="DR80" s="165"/>
      <c r="DS80" s="161" t="s">
        <v>212</v>
      </c>
      <c r="DT80" s="161"/>
      <c r="DU80" s="3"/>
      <c r="DV80" s="34"/>
      <c r="DW80" s="43" t="s">
        <v>213</v>
      </c>
      <c r="DX80" s="3"/>
      <c r="DY80" s="165"/>
      <c r="DZ80" s="165"/>
      <c r="EA80" s="165"/>
      <c r="EB80" s="161" t="s">
        <v>212</v>
      </c>
      <c r="EC80" s="161"/>
      <c r="ED80" s="3"/>
      <c r="EE80" s="34"/>
      <c r="EF80" s="43" t="s">
        <v>213</v>
      </c>
      <c r="EG80" s="3"/>
      <c r="EH80" s="165"/>
      <c r="EI80" s="165"/>
      <c r="EJ80" s="165"/>
      <c r="EK80" s="161" t="s">
        <v>212</v>
      </c>
      <c r="EL80" s="161"/>
      <c r="EM80" s="3"/>
      <c r="EN80" s="34"/>
      <c r="EO80" s="43" t="s">
        <v>213</v>
      </c>
      <c r="EP80" s="3"/>
      <c r="EQ80" s="165"/>
      <c r="ER80" s="165"/>
      <c r="ES80" s="165"/>
      <c r="ET80" s="161" t="s">
        <v>212</v>
      </c>
      <c r="EU80" s="161"/>
      <c r="EV80" s="3"/>
      <c r="EW80" s="34"/>
      <c r="EX80" s="43" t="s">
        <v>213</v>
      </c>
      <c r="EY80" s="3"/>
      <c r="EZ80" s="165"/>
      <c r="FA80" s="165"/>
      <c r="FB80" s="165"/>
    </row>
    <row r="81" spans="1:158" ht="11.25">
      <c r="A81" s="34" t="s">
        <v>351</v>
      </c>
      <c r="B81" s="70" t="s">
        <v>124</v>
      </c>
      <c r="C81" s="95"/>
      <c r="D81" s="95"/>
      <c r="E81" s="95"/>
      <c r="F81" s="101"/>
      <c r="G81" s="42"/>
      <c r="H81" s="84"/>
      <c r="I81" s="110"/>
      <c r="J81" s="43" t="s">
        <v>212</v>
      </c>
      <c r="K81" s="34"/>
      <c r="L81" s="34"/>
      <c r="M81" s="34" t="s">
        <v>213</v>
      </c>
      <c r="N81" s="163"/>
      <c r="O81" s="163"/>
      <c r="P81" s="104"/>
      <c r="Q81" s="44" t="s">
        <v>212</v>
      </c>
      <c r="R81" s="92"/>
      <c r="S81" s="44" t="s">
        <v>212</v>
      </c>
      <c r="T81" s="92"/>
      <c r="U81" s="44" t="s">
        <v>212</v>
      </c>
      <c r="V81" s="92"/>
      <c r="W81" s="44" t="s">
        <v>212</v>
      </c>
      <c r="X81" s="92"/>
      <c r="Y81" s="44" t="s">
        <v>212</v>
      </c>
      <c r="Z81" s="92"/>
      <c r="AA81" s="44" t="s">
        <v>212</v>
      </c>
      <c r="AB81" s="92"/>
      <c r="AC81" s="44" t="s">
        <v>212</v>
      </c>
      <c r="AD81" s="92"/>
      <c r="AE81" s="44" t="s">
        <v>212</v>
      </c>
      <c r="AF81" s="92"/>
      <c r="AG81" s="164" t="s">
        <v>212</v>
      </c>
      <c r="AH81" s="161"/>
      <c r="AI81" s="3"/>
      <c r="AJ81" s="34"/>
      <c r="AK81" s="43" t="s">
        <v>213</v>
      </c>
      <c r="AL81" s="3"/>
      <c r="AM81" s="165"/>
      <c r="AN81" s="165"/>
      <c r="AO81" s="165"/>
      <c r="AP81" s="161" t="s">
        <v>212</v>
      </c>
      <c r="AQ81" s="161"/>
      <c r="AR81" s="3"/>
      <c r="AS81" s="34"/>
      <c r="AT81" s="43" t="s">
        <v>213</v>
      </c>
      <c r="AU81" s="3"/>
      <c r="AV81" s="165"/>
      <c r="AW81" s="165"/>
      <c r="AX81" s="165"/>
      <c r="AY81" s="161" t="s">
        <v>212</v>
      </c>
      <c r="AZ81" s="161"/>
      <c r="BA81" s="3"/>
      <c r="BB81" s="34"/>
      <c r="BC81" s="43" t="s">
        <v>213</v>
      </c>
      <c r="BD81" s="3"/>
      <c r="BE81" s="165"/>
      <c r="BF81" s="165"/>
      <c r="BG81" s="165"/>
      <c r="BH81" s="161" t="s">
        <v>212</v>
      </c>
      <c r="BI81" s="161"/>
      <c r="BJ81" s="3"/>
      <c r="BK81" s="34"/>
      <c r="BL81" s="43" t="s">
        <v>213</v>
      </c>
      <c r="BM81" s="3"/>
      <c r="BN81" s="165"/>
      <c r="BO81" s="165"/>
      <c r="BP81" s="165"/>
      <c r="BQ81" s="161" t="s">
        <v>212</v>
      </c>
      <c r="BR81" s="161"/>
      <c r="BS81" s="3"/>
      <c r="BT81" s="34"/>
      <c r="BU81" s="43" t="s">
        <v>213</v>
      </c>
      <c r="BV81" s="3"/>
      <c r="BW81" s="165"/>
      <c r="BX81" s="165"/>
      <c r="BY81" s="165"/>
      <c r="BZ81" s="161" t="s">
        <v>212</v>
      </c>
      <c r="CA81" s="161"/>
      <c r="CB81" s="3"/>
      <c r="CC81" s="34"/>
      <c r="CD81" s="43" t="s">
        <v>213</v>
      </c>
      <c r="CE81" s="3"/>
      <c r="CF81" s="165"/>
      <c r="CG81" s="165"/>
      <c r="CH81" s="165"/>
      <c r="CI81" s="161" t="s">
        <v>212</v>
      </c>
      <c r="CJ81" s="161"/>
      <c r="CK81" s="3"/>
      <c r="CL81" s="34"/>
      <c r="CM81" s="43" t="s">
        <v>213</v>
      </c>
      <c r="CN81" s="3"/>
      <c r="CO81" s="165"/>
      <c r="CP81" s="165"/>
      <c r="CQ81" s="165"/>
      <c r="CR81" s="161" t="s">
        <v>212</v>
      </c>
      <c r="CS81" s="161"/>
      <c r="CT81" s="3"/>
      <c r="CU81" s="34"/>
      <c r="CV81" s="43" t="s">
        <v>213</v>
      </c>
      <c r="CW81" s="3"/>
      <c r="CX81" s="165"/>
      <c r="CY81" s="165"/>
      <c r="CZ81" s="165"/>
      <c r="DA81" s="161" t="s">
        <v>212</v>
      </c>
      <c r="DB81" s="161"/>
      <c r="DC81" s="3"/>
      <c r="DD81" s="34"/>
      <c r="DE81" s="43" t="s">
        <v>213</v>
      </c>
      <c r="DF81" s="3"/>
      <c r="DG81" s="165"/>
      <c r="DH81" s="165"/>
      <c r="DI81" s="165"/>
      <c r="DJ81" s="161" t="s">
        <v>212</v>
      </c>
      <c r="DK81" s="161"/>
      <c r="DL81" s="3"/>
      <c r="DM81" s="34"/>
      <c r="DN81" s="43" t="s">
        <v>213</v>
      </c>
      <c r="DO81" s="3"/>
      <c r="DP81" s="165"/>
      <c r="DQ81" s="165"/>
      <c r="DR81" s="165"/>
      <c r="DS81" s="161" t="s">
        <v>212</v>
      </c>
      <c r="DT81" s="161"/>
      <c r="DU81" s="3"/>
      <c r="DV81" s="34"/>
      <c r="DW81" s="43" t="s">
        <v>213</v>
      </c>
      <c r="DX81" s="3"/>
      <c r="DY81" s="165"/>
      <c r="DZ81" s="165"/>
      <c r="EA81" s="165"/>
      <c r="EB81" s="161" t="s">
        <v>212</v>
      </c>
      <c r="EC81" s="161"/>
      <c r="ED81" s="3"/>
      <c r="EE81" s="34"/>
      <c r="EF81" s="43" t="s">
        <v>213</v>
      </c>
      <c r="EG81" s="3"/>
      <c r="EH81" s="165"/>
      <c r="EI81" s="165"/>
      <c r="EJ81" s="165"/>
      <c r="EK81" s="161" t="s">
        <v>212</v>
      </c>
      <c r="EL81" s="161"/>
      <c r="EM81" s="3"/>
      <c r="EN81" s="34"/>
      <c r="EO81" s="43" t="s">
        <v>213</v>
      </c>
      <c r="EP81" s="3"/>
      <c r="EQ81" s="165"/>
      <c r="ER81" s="165"/>
      <c r="ES81" s="165"/>
      <c r="ET81" s="161" t="s">
        <v>212</v>
      </c>
      <c r="EU81" s="161"/>
      <c r="EV81" s="3"/>
      <c r="EW81" s="34"/>
      <c r="EX81" s="43" t="s">
        <v>213</v>
      </c>
      <c r="EY81" s="3"/>
      <c r="EZ81" s="165"/>
      <c r="FA81" s="165"/>
      <c r="FB81" s="165"/>
    </row>
    <row r="82" spans="1:158" ht="12" thickBot="1">
      <c r="A82" s="34" t="s">
        <v>350</v>
      </c>
      <c r="B82" s="78" t="s">
        <v>214</v>
      </c>
      <c r="C82" s="95">
        <v>7</v>
      </c>
      <c r="D82" s="101"/>
      <c r="E82" s="101"/>
      <c r="F82" s="101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116"/>
      <c r="R82" s="93"/>
      <c r="S82" s="116"/>
      <c r="T82" s="93"/>
      <c r="U82" s="116"/>
      <c r="V82" s="93"/>
      <c r="W82" s="116"/>
      <c r="X82" s="93"/>
      <c r="Y82" s="116"/>
      <c r="Z82" s="93"/>
      <c r="AA82" s="116"/>
      <c r="AB82" s="93"/>
      <c r="AC82" s="116"/>
      <c r="AD82" s="93"/>
      <c r="AE82" s="116"/>
      <c r="AF82" s="93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</row>
    <row r="83" spans="1:158" ht="23.25" thickBot="1">
      <c r="A83" s="18" t="s">
        <v>342</v>
      </c>
      <c r="B83" s="80" t="s">
        <v>140</v>
      </c>
      <c r="C83" s="58">
        <f>COUNT(C84:C87)</f>
        <v>1</v>
      </c>
      <c r="D83" s="58"/>
      <c r="E83" s="58"/>
      <c r="F83" s="58">
        <v>1</v>
      </c>
      <c r="G83" s="89"/>
      <c r="H83" s="18">
        <f>SUM(H84)</f>
        <v>115</v>
      </c>
      <c r="I83" s="18">
        <f aca="true" t="shared" si="23" ref="I83:BT83">SUM(I84)</f>
        <v>0</v>
      </c>
      <c r="J83" s="18">
        <f t="shared" si="23"/>
        <v>35</v>
      </c>
      <c r="K83" s="18">
        <f t="shared" si="23"/>
        <v>0</v>
      </c>
      <c r="L83" s="18">
        <f t="shared" si="23"/>
        <v>80</v>
      </c>
      <c r="M83" s="18">
        <f t="shared" si="23"/>
        <v>46</v>
      </c>
      <c r="N83" s="18">
        <f t="shared" si="23"/>
        <v>24</v>
      </c>
      <c r="O83" s="18"/>
      <c r="P83" s="109">
        <f t="shared" si="23"/>
        <v>10</v>
      </c>
      <c r="Q83" s="17"/>
      <c r="R83" s="33"/>
      <c r="S83" s="17"/>
      <c r="T83" s="33"/>
      <c r="U83" s="17"/>
      <c r="V83" s="33"/>
      <c r="W83" s="17"/>
      <c r="X83" s="33"/>
      <c r="Y83" s="17"/>
      <c r="Z83" s="33"/>
      <c r="AA83" s="17"/>
      <c r="AB83" s="33"/>
      <c r="AC83" s="17"/>
      <c r="AD83" s="33"/>
      <c r="AE83" s="17">
        <f t="shared" si="23"/>
        <v>115</v>
      </c>
      <c r="AF83" s="33">
        <f t="shared" si="23"/>
        <v>80</v>
      </c>
      <c r="AG83" s="89">
        <f t="shared" si="23"/>
        <v>0</v>
      </c>
      <c r="AH83" s="18">
        <f t="shared" si="23"/>
        <v>0</v>
      </c>
      <c r="AI83" s="18">
        <f t="shared" si="23"/>
        <v>0</v>
      </c>
      <c r="AJ83" s="18">
        <f t="shared" si="23"/>
        <v>0</v>
      </c>
      <c r="AK83" s="18">
        <f t="shared" si="23"/>
        <v>0</v>
      </c>
      <c r="AL83" s="18">
        <f t="shared" si="23"/>
        <v>0</v>
      </c>
      <c r="AM83" s="18">
        <f t="shared" si="23"/>
        <v>0</v>
      </c>
      <c r="AN83" s="18">
        <f t="shared" si="23"/>
        <v>0</v>
      </c>
      <c r="AO83" s="18">
        <f t="shared" si="23"/>
        <v>0</v>
      </c>
      <c r="AP83" s="18">
        <f t="shared" si="23"/>
        <v>0</v>
      </c>
      <c r="AQ83" s="18">
        <f t="shared" si="23"/>
        <v>0</v>
      </c>
      <c r="AR83" s="18">
        <f t="shared" si="23"/>
        <v>0</v>
      </c>
      <c r="AS83" s="18">
        <f t="shared" si="23"/>
        <v>0</v>
      </c>
      <c r="AT83" s="18">
        <f t="shared" si="23"/>
        <v>0</v>
      </c>
      <c r="AU83" s="18">
        <f t="shared" si="23"/>
        <v>0</v>
      </c>
      <c r="AV83" s="18">
        <f t="shared" si="23"/>
        <v>0</v>
      </c>
      <c r="AW83" s="18">
        <f t="shared" si="23"/>
        <v>0</v>
      </c>
      <c r="AX83" s="18">
        <f t="shared" si="23"/>
        <v>0</v>
      </c>
      <c r="AY83" s="18">
        <f t="shared" si="23"/>
        <v>0</v>
      </c>
      <c r="AZ83" s="18">
        <f t="shared" si="23"/>
        <v>0</v>
      </c>
      <c r="BA83" s="18">
        <f t="shared" si="23"/>
        <v>0</v>
      </c>
      <c r="BB83" s="18">
        <f t="shared" si="23"/>
        <v>0</v>
      </c>
      <c r="BC83" s="18">
        <f t="shared" si="23"/>
        <v>0</v>
      </c>
      <c r="BD83" s="18">
        <f t="shared" si="23"/>
        <v>0</v>
      </c>
      <c r="BE83" s="18">
        <f t="shared" si="23"/>
        <v>0</v>
      </c>
      <c r="BF83" s="18">
        <f t="shared" si="23"/>
        <v>0</v>
      </c>
      <c r="BG83" s="18">
        <f t="shared" si="23"/>
        <v>0</v>
      </c>
      <c r="BH83" s="18">
        <f t="shared" si="23"/>
        <v>0</v>
      </c>
      <c r="BI83" s="18">
        <f t="shared" si="23"/>
        <v>0</v>
      </c>
      <c r="BJ83" s="18">
        <f t="shared" si="23"/>
        <v>0</v>
      </c>
      <c r="BK83" s="18">
        <f t="shared" si="23"/>
        <v>0</v>
      </c>
      <c r="BL83" s="18">
        <f t="shared" si="23"/>
        <v>0</v>
      </c>
      <c r="BM83" s="18">
        <f t="shared" si="23"/>
        <v>0</v>
      </c>
      <c r="BN83" s="18">
        <f t="shared" si="23"/>
        <v>0</v>
      </c>
      <c r="BO83" s="18">
        <f t="shared" si="23"/>
        <v>0</v>
      </c>
      <c r="BP83" s="18">
        <f t="shared" si="23"/>
        <v>0</v>
      </c>
      <c r="BQ83" s="18">
        <f t="shared" si="23"/>
        <v>0</v>
      </c>
      <c r="BR83" s="18">
        <f t="shared" si="23"/>
        <v>0</v>
      </c>
      <c r="BS83" s="18">
        <f t="shared" si="23"/>
        <v>0</v>
      </c>
      <c r="BT83" s="18">
        <f t="shared" si="23"/>
        <v>0</v>
      </c>
      <c r="BU83" s="18">
        <f aca="true" t="shared" si="24" ref="BU83:EF83">SUM(BU84)</f>
        <v>0</v>
      </c>
      <c r="BV83" s="18">
        <f t="shared" si="24"/>
        <v>0</v>
      </c>
      <c r="BW83" s="18">
        <f t="shared" si="24"/>
        <v>0</v>
      </c>
      <c r="BX83" s="18">
        <f t="shared" si="24"/>
        <v>0</v>
      </c>
      <c r="BY83" s="18">
        <f t="shared" si="24"/>
        <v>0</v>
      </c>
      <c r="BZ83" s="18">
        <f t="shared" si="24"/>
        <v>0</v>
      </c>
      <c r="CA83" s="18">
        <f t="shared" si="24"/>
        <v>0</v>
      </c>
      <c r="CB83" s="18">
        <f t="shared" si="24"/>
        <v>0</v>
      </c>
      <c r="CC83" s="18">
        <f t="shared" si="24"/>
        <v>0</v>
      </c>
      <c r="CD83" s="18">
        <f t="shared" si="24"/>
        <v>0</v>
      </c>
      <c r="CE83" s="18">
        <f t="shared" si="24"/>
        <v>0</v>
      </c>
      <c r="CF83" s="18">
        <f t="shared" si="24"/>
        <v>0</v>
      </c>
      <c r="CG83" s="18">
        <f t="shared" si="24"/>
        <v>0</v>
      </c>
      <c r="CH83" s="18">
        <f t="shared" si="24"/>
        <v>0</v>
      </c>
      <c r="CI83" s="18">
        <f t="shared" si="24"/>
        <v>0</v>
      </c>
      <c r="CJ83" s="18">
        <f t="shared" si="24"/>
        <v>0</v>
      </c>
      <c r="CK83" s="18">
        <f t="shared" si="24"/>
        <v>0</v>
      </c>
      <c r="CL83" s="18">
        <f t="shared" si="24"/>
        <v>0</v>
      </c>
      <c r="CM83" s="18">
        <f t="shared" si="24"/>
        <v>0</v>
      </c>
      <c r="CN83" s="18">
        <f t="shared" si="24"/>
        <v>0</v>
      </c>
      <c r="CO83" s="18">
        <f t="shared" si="24"/>
        <v>0</v>
      </c>
      <c r="CP83" s="18">
        <f t="shared" si="24"/>
        <v>0</v>
      </c>
      <c r="CQ83" s="18">
        <f t="shared" si="24"/>
        <v>0</v>
      </c>
      <c r="CR83" s="18">
        <f t="shared" si="24"/>
        <v>0</v>
      </c>
      <c r="CS83" s="18">
        <f t="shared" si="24"/>
        <v>0</v>
      </c>
      <c r="CT83" s="18">
        <f t="shared" si="24"/>
        <v>0</v>
      </c>
      <c r="CU83" s="18">
        <f t="shared" si="24"/>
        <v>0</v>
      </c>
      <c r="CV83" s="18">
        <f t="shared" si="24"/>
        <v>0</v>
      </c>
      <c r="CW83" s="18">
        <f t="shared" si="24"/>
        <v>0</v>
      </c>
      <c r="CX83" s="18">
        <f t="shared" si="24"/>
        <v>0</v>
      </c>
      <c r="CY83" s="18">
        <f t="shared" si="24"/>
        <v>0</v>
      </c>
      <c r="CZ83" s="18">
        <f t="shared" si="24"/>
        <v>0</v>
      </c>
      <c r="DA83" s="18">
        <f t="shared" si="24"/>
        <v>0</v>
      </c>
      <c r="DB83" s="18">
        <f t="shared" si="24"/>
        <v>0</v>
      </c>
      <c r="DC83" s="18">
        <f t="shared" si="24"/>
        <v>0</v>
      </c>
      <c r="DD83" s="18">
        <f t="shared" si="24"/>
        <v>0</v>
      </c>
      <c r="DE83" s="18">
        <f t="shared" si="24"/>
        <v>0</v>
      </c>
      <c r="DF83" s="18">
        <f t="shared" si="24"/>
        <v>0</v>
      </c>
      <c r="DG83" s="18">
        <f t="shared" si="24"/>
        <v>0</v>
      </c>
      <c r="DH83" s="18">
        <f t="shared" si="24"/>
        <v>0</v>
      </c>
      <c r="DI83" s="18">
        <f t="shared" si="24"/>
        <v>0</v>
      </c>
      <c r="DJ83" s="18">
        <f t="shared" si="24"/>
        <v>0</v>
      </c>
      <c r="DK83" s="18">
        <f t="shared" si="24"/>
        <v>0</v>
      </c>
      <c r="DL83" s="18">
        <f t="shared" si="24"/>
        <v>0</v>
      </c>
      <c r="DM83" s="18">
        <f t="shared" si="24"/>
        <v>0</v>
      </c>
      <c r="DN83" s="18">
        <f t="shared" si="24"/>
        <v>0</v>
      </c>
      <c r="DO83" s="18">
        <f t="shared" si="24"/>
        <v>0</v>
      </c>
      <c r="DP83" s="18">
        <f t="shared" si="24"/>
        <v>0</v>
      </c>
      <c r="DQ83" s="18">
        <f t="shared" si="24"/>
        <v>0</v>
      </c>
      <c r="DR83" s="18">
        <f t="shared" si="24"/>
        <v>0</v>
      </c>
      <c r="DS83" s="18">
        <f t="shared" si="24"/>
        <v>0</v>
      </c>
      <c r="DT83" s="18">
        <f t="shared" si="24"/>
        <v>0</v>
      </c>
      <c r="DU83" s="18">
        <f t="shared" si="24"/>
        <v>0</v>
      </c>
      <c r="DV83" s="18">
        <f t="shared" si="24"/>
        <v>0</v>
      </c>
      <c r="DW83" s="18">
        <f t="shared" si="24"/>
        <v>0</v>
      </c>
      <c r="DX83" s="18">
        <f t="shared" si="24"/>
        <v>0</v>
      </c>
      <c r="DY83" s="18">
        <f t="shared" si="24"/>
        <v>0</v>
      </c>
      <c r="DZ83" s="18">
        <f t="shared" si="24"/>
        <v>0</v>
      </c>
      <c r="EA83" s="18">
        <f t="shared" si="24"/>
        <v>0</v>
      </c>
      <c r="EB83" s="18">
        <f t="shared" si="24"/>
        <v>0</v>
      </c>
      <c r="EC83" s="18">
        <f t="shared" si="24"/>
        <v>0</v>
      </c>
      <c r="ED83" s="18">
        <f t="shared" si="24"/>
        <v>0</v>
      </c>
      <c r="EE83" s="18">
        <f t="shared" si="24"/>
        <v>0</v>
      </c>
      <c r="EF83" s="18">
        <f t="shared" si="24"/>
        <v>0</v>
      </c>
      <c r="EG83" s="18">
        <f aca="true" t="shared" si="25" ref="EG83:FB83">SUM(EG84)</f>
        <v>0</v>
      </c>
      <c r="EH83" s="18">
        <f t="shared" si="25"/>
        <v>0</v>
      </c>
      <c r="EI83" s="18">
        <f t="shared" si="25"/>
        <v>0</v>
      </c>
      <c r="EJ83" s="18">
        <f t="shared" si="25"/>
        <v>0</v>
      </c>
      <c r="EK83" s="18">
        <f t="shared" si="25"/>
        <v>0</v>
      </c>
      <c r="EL83" s="18">
        <f t="shared" si="25"/>
        <v>0</v>
      </c>
      <c r="EM83" s="18">
        <f t="shared" si="25"/>
        <v>0</v>
      </c>
      <c r="EN83" s="18">
        <f t="shared" si="25"/>
        <v>0</v>
      </c>
      <c r="EO83" s="18">
        <f t="shared" si="25"/>
        <v>0</v>
      </c>
      <c r="EP83" s="18">
        <f t="shared" si="25"/>
        <v>0</v>
      </c>
      <c r="EQ83" s="18">
        <f t="shared" si="25"/>
        <v>0</v>
      </c>
      <c r="ER83" s="18">
        <f t="shared" si="25"/>
        <v>0</v>
      </c>
      <c r="ES83" s="18">
        <f t="shared" si="25"/>
        <v>0</v>
      </c>
      <c r="ET83" s="18">
        <f t="shared" si="25"/>
        <v>0</v>
      </c>
      <c r="EU83" s="18">
        <f t="shared" si="25"/>
        <v>0</v>
      </c>
      <c r="EV83" s="18">
        <f t="shared" si="25"/>
        <v>0</v>
      </c>
      <c r="EW83" s="18">
        <f t="shared" si="25"/>
        <v>0</v>
      </c>
      <c r="EX83" s="18">
        <f t="shared" si="25"/>
        <v>0</v>
      </c>
      <c r="EY83" s="18">
        <f t="shared" si="25"/>
        <v>0</v>
      </c>
      <c r="EZ83" s="18">
        <f t="shared" si="25"/>
        <v>0</v>
      </c>
      <c r="FA83" s="18">
        <f t="shared" si="25"/>
        <v>0</v>
      </c>
      <c r="FB83" s="18">
        <f t="shared" si="25"/>
        <v>0</v>
      </c>
    </row>
    <row r="84" spans="1:159" ht="33.75">
      <c r="A84" s="3" t="s">
        <v>141</v>
      </c>
      <c r="B84" s="70" t="s">
        <v>142</v>
      </c>
      <c r="C84" s="95"/>
      <c r="D84" s="95"/>
      <c r="E84" s="95"/>
      <c r="F84" s="95">
        <v>8</v>
      </c>
      <c r="G84" s="84"/>
      <c r="H84" s="34">
        <v>115</v>
      </c>
      <c r="I84" s="3"/>
      <c r="J84" s="3">
        <v>35</v>
      </c>
      <c r="K84" s="3"/>
      <c r="L84" s="34">
        <v>80</v>
      </c>
      <c r="M84" s="34">
        <v>46</v>
      </c>
      <c r="N84" s="34">
        <v>24</v>
      </c>
      <c r="O84" s="34"/>
      <c r="P84" s="104">
        <v>10</v>
      </c>
      <c r="Q84" s="35"/>
      <c r="R84" s="92"/>
      <c r="S84" s="35"/>
      <c r="T84" s="92"/>
      <c r="U84" s="35"/>
      <c r="V84" s="92"/>
      <c r="W84" s="35"/>
      <c r="X84" s="92"/>
      <c r="Y84" s="35"/>
      <c r="Z84" s="92"/>
      <c r="AA84" s="35"/>
      <c r="AB84" s="92"/>
      <c r="AC84" s="35"/>
      <c r="AD84" s="92"/>
      <c r="AE84" s="35">
        <v>115</v>
      </c>
      <c r="AF84" s="92">
        <v>80</v>
      </c>
      <c r="AG84" s="110"/>
      <c r="AH84" s="3"/>
      <c r="AI84" s="3"/>
      <c r="AJ84" s="34"/>
      <c r="AK84" s="3"/>
      <c r="AL84" s="3"/>
      <c r="AM84" s="3"/>
      <c r="AN84" s="3"/>
      <c r="AO84" s="36"/>
      <c r="AP84" s="35"/>
      <c r="AQ84" s="3"/>
      <c r="AR84" s="3"/>
      <c r="AS84" s="34"/>
      <c r="AT84" s="3"/>
      <c r="AU84" s="3"/>
      <c r="AV84" s="3"/>
      <c r="AW84" s="3"/>
      <c r="AX84" s="36"/>
      <c r="AY84" s="35"/>
      <c r="AZ84" s="3"/>
      <c r="BA84" s="3"/>
      <c r="BB84" s="34"/>
      <c r="BC84" s="3"/>
      <c r="BD84" s="3"/>
      <c r="BE84" s="3"/>
      <c r="BF84" s="3"/>
      <c r="BG84" s="36"/>
      <c r="BH84" s="35"/>
      <c r="BI84" s="3"/>
      <c r="BJ84" s="3"/>
      <c r="BK84" s="34"/>
      <c r="BL84" s="3"/>
      <c r="BM84" s="3"/>
      <c r="BN84" s="3"/>
      <c r="BO84" s="3"/>
      <c r="BP84" s="36"/>
      <c r="BQ84" s="35"/>
      <c r="BR84" s="3"/>
      <c r="BS84" s="3"/>
      <c r="BT84" s="34"/>
      <c r="BU84" s="3"/>
      <c r="BV84" s="3"/>
      <c r="BW84" s="3"/>
      <c r="BX84" s="3"/>
      <c r="BY84" s="36"/>
      <c r="BZ84" s="35"/>
      <c r="CA84" s="3"/>
      <c r="CB84" s="3"/>
      <c r="CC84" s="34"/>
      <c r="CD84" s="3"/>
      <c r="CE84" s="3"/>
      <c r="CF84" s="3"/>
      <c r="CG84" s="3"/>
      <c r="CH84" s="36"/>
      <c r="CI84" s="35"/>
      <c r="CJ84" s="3"/>
      <c r="CK84" s="3"/>
      <c r="CL84" s="34"/>
      <c r="CM84" s="3"/>
      <c r="CN84" s="3"/>
      <c r="CO84" s="3"/>
      <c r="CP84" s="3"/>
      <c r="CQ84" s="36"/>
      <c r="CR84" s="35"/>
      <c r="CS84" s="3"/>
      <c r="CT84" s="3"/>
      <c r="CU84" s="34"/>
      <c r="CV84" s="3"/>
      <c r="CW84" s="3"/>
      <c r="CX84" s="3"/>
      <c r="CY84" s="3"/>
      <c r="CZ84" s="36"/>
      <c r="DA84" s="35"/>
      <c r="DB84" s="3"/>
      <c r="DC84" s="3"/>
      <c r="DD84" s="34"/>
      <c r="DE84" s="3"/>
      <c r="DF84" s="3"/>
      <c r="DG84" s="3"/>
      <c r="DH84" s="3"/>
      <c r="DI84" s="36"/>
      <c r="DJ84" s="35"/>
      <c r="DK84" s="3"/>
      <c r="DL84" s="3"/>
      <c r="DM84" s="34"/>
      <c r="DN84" s="3"/>
      <c r="DO84" s="3"/>
      <c r="DP84" s="3"/>
      <c r="DQ84" s="3"/>
      <c r="DR84" s="36"/>
      <c r="DS84" s="35"/>
      <c r="DT84" s="3"/>
      <c r="DU84" s="3"/>
      <c r="DV84" s="34"/>
      <c r="DW84" s="3"/>
      <c r="DX84" s="3"/>
      <c r="DY84" s="3"/>
      <c r="DZ84" s="3"/>
      <c r="EA84" s="36"/>
      <c r="EB84" s="35"/>
      <c r="EC84" s="3"/>
      <c r="ED84" s="3"/>
      <c r="EE84" s="34"/>
      <c r="EF84" s="3"/>
      <c r="EG84" s="3"/>
      <c r="EH84" s="3"/>
      <c r="EI84" s="3"/>
      <c r="EJ84" s="36"/>
      <c r="EK84" s="35"/>
      <c r="EL84" s="3"/>
      <c r="EM84" s="3"/>
      <c r="EN84" s="34"/>
      <c r="EO84" s="3"/>
      <c r="EP84" s="3"/>
      <c r="EQ84" s="3"/>
      <c r="ER84" s="3"/>
      <c r="ES84" s="36"/>
      <c r="ET84" s="35"/>
      <c r="EU84" s="3"/>
      <c r="EV84" s="3"/>
      <c r="EW84" s="34"/>
      <c r="EX84" s="3"/>
      <c r="EY84" s="3"/>
      <c r="EZ84" s="3"/>
      <c r="FA84" s="3"/>
      <c r="FB84" s="36"/>
      <c r="FC84" s="2">
        <v>10</v>
      </c>
    </row>
    <row r="85" spans="1:158" ht="11.25">
      <c r="A85" s="34" t="s">
        <v>349</v>
      </c>
      <c r="B85" s="70" t="s">
        <v>122</v>
      </c>
      <c r="C85" s="95"/>
      <c r="D85" s="95"/>
      <c r="E85" s="95"/>
      <c r="F85" s="101"/>
      <c r="G85" s="42"/>
      <c r="H85" s="84"/>
      <c r="I85" s="110"/>
      <c r="J85" s="43" t="s">
        <v>212</v>
      </c>
      <c r="K85" s="34"/>
      <c r="L85" s="34"/>
      <c r="M85" s="34" t="s">
        <v>213</v>
      </c>
      <c r="N85" s="163"/>
      <c r="O85" s="163"/>
      <c r="P85" s="104"/>
      <c r="Q85" s="44" t="s">
        <v>212</v>
      </c>
      <c r="R85" s="92"/>
      <c r="S85" s="44" t="s">
        <v>212</v>
      </c>
      <c r="T85" s="92"/>
      <c r="U85" s="44" t="s">
        <v>212</v>
      </c>
      <c r="V85" s="92"/>
      <c r="W85" s="44" t="s">
        <v>212</v>
      </c>
      <c r="X85" s="92"/>
      <c r="Y85" s="44" t="s">
        <v>212</v>
      </c>
      <c r="Z85" s="92"/>
      <c r="AA85" s="44" t="s">
        <v>212</v>
      </c>
      <c r="AB85" s="92"/>
      <c r="AC85" s="44" t="s">
        <v>212</v>
      </c>
      <c r="AD85" s="92"/>
      <c r="AE85" s="44" t="s">
        <v>212</v>
      </c>
      <c r="AF85" s="92"/>
      <c r="AG85" s="164" t="s">
        <v>212</v>
      </c>
      <c r="AH85" s="161"/>
      <c r="AI85" s="3"/>
      <c r="AJ85" s="34"/>
      <c r="AK85" s="43" t="s">
        <v>213</v>
      </c>
      <c r="AL85" s="3"/>
      <c r="AM85" s="165"/>
      <c r="AN85" s="165"/>
      <c r="AO85" s="165"/>
      <c r="AP85" s="161" t="s">
        <v>212</v>
      </c>
      <c r="AQ85" s="161"/>
      <c r="AR85" s="3"/>
      <c r="AS85" s="34"/>
      <c r="AT85" s="43" t="s">
        <v>213</v>
      </c>
      <c r="AU85" s="3"/>
      <c r="AV85" s="165"/>
      <c r="AW85" s="165"/>
      <c r="AX85" s="165"/>
      <c r="AY85" s="161" t="s">
        <v>212</v>
      </c>
      <c r="AZ85" s="161"/>
      <c r="BA85" s="3"/>
      <c r="BB85" s="34"/>
      <c r="BC85" s="43" t="s">
        <v>213</v>
      </c>
      <c r="BD85" s="3"/>
      <c r="BE85" s="165"/>
      <c r="BF85" s="165"/>
      <c r="BG85" s="165"/>
      <c r="BH85" s="161" t="s">
        <v>212</v>
      </c>
      <c r="BI85" s="161"/>
      <c r="BJ85" s="3"/>
      <c r="BK85" s="34"/>
      <c r="BL85" s="43" t="s">
        <v>213</v>
      </c>
      <c r="BM85" s="3"/>
      <c r="BN85" s="165"/>
      <c r="BO85" s="165"/>
      <c r="BP85" s="165"/>
      <c r="BQ85" s="161" t="s">
        <v>212</v>
      </c>
      <c r="BR85" s="161"/>
      <c r="BS85" s="3"/>
      <c r="BT85" s="34"/>
      <c r="BU85" s="43" t="s">
        <v>213</v>
      </c>
      <c r="BV85" s="3"/>
      <c r="BW85" s="165"/>
      <c r="BX85" s="165"/>
      <c r="BY85" s="165"/>
      <c r="BZ85" s="161" t="s">
        <v>212</v>
      </c>
      <c r="CA85" s="161"/>
      <c r="CB85" s="3"/>
      <c r="CC85" s="34"/>
      <c r="CD85" s="43" t="s">
        <v>213</v>
      </c>
      <c r="CE85" s="3"/>
      <c r="CF85" s="165"/>
      <c r="CG85" s="165"/>
      <c r="CH85" s="165"/>
      <c r="CI85" s="161" t="s">
        <v>212</v>
      </c>
      <c r="CJ85" s="161"/>
      <c r="CK85" s="3"/>
      <c r="CL85" s="34"/>
      <c r="CM85" s="43" t="s">
        <v>213</v>
      </c>
      <c r="CN85" s="3"/>
      <c r="CO85" s="165"/>
      <c r="CP85" s="165"/>
      <c r="CQ85" s="165"/>
      <c r="CR85" s="161" t="s">
        <v>212</v>
      </c>
      <c r="CS85" s="161"/>
      <c r="CT85" s="3"/>
      <c r="CU85" s="34"/>
      <c r="CV85" s="43" t="s">
        <v>213</v>
      </c>
      <c r="CW85" s="3"/>
      <c r="CX85" s="165"/>
      <c r="CY85" s="165"/>
      <c r="CZ85" s="165"/>
      <c r="DA85" s="161" t="s">
        <v>212</v>
      </c>
      <c r="DB85" s="161"/>
      <c r="DC85" s="3"/>
      <c r="DD85" s="34"/>
      <c r="DE85" s="43" t="s">
        <v>213</v>
      </c>
      <c r="DF85" s="3"/>
      <c r="DG85" s="165"/>
      <c r="DH85" s="165"/>
      <c r="DI85" s="165"/>
      <c r="DJ85" s="161" t="s">
        <v>212</v>
      </c>
      <c r="DK85" s="161"/>
      <c r="DL85" s="3"/>
      <c r="DM85" s="34"/>
      <c r="DN85" s="43" t="s">
        <v>213</v>
      </c>
      <c r="DO85" s="3"/>
      <c r="DP85" s="165"/>
      <c r="DQ85" s="165"/>
      <c r="DR85" s="165"/>
      <c r="DS85" s="161" t="s">
        <v>212</v>
      </c>
      <c r="DT85" s="161"/>
      <c r="DU85" s="3"/>
      <c r="DV85" s="34"/>
      <c r="DW85" s="43" t="s">
        <v>213</v>
      </c>
      <c r="DX85" s="3"/>
      <c r="DY85" s="165"/>
      <c r="DZ85" s="165"/>
      <c r="EA85" s="165"/>
      <c r="EB85" s="161" t="s">
        <v>212</v>
      </c>
      <c r="EC85" s="161"/>
      <c r="ED85" s="3"/>
      <c r="EE85" s="34"/>
      <c r="EF85" s="43" t="s">
        <v>213</v>
      </c>
      <c r="EG85" s="3"/>
      <c r="EH85" s="165"/>
      <c r="EI85" s="165"/>
      <c r="EJ85" s="165"/>
      <c r="EK85" s="161" t="s">
        <v>212</v>
      </c>
      <c r="EL85" s="161"/>
      <c r="EM85" s="3"/>
      <c r="EN85" s="34"/>
      <c r="EO85" s="43" t="s">
        <v>213</v>
      </c>
      <c r="EP85" s="3"/>
      <c r="EQ85" s="165"/>
      <c r="ER85" s="165"/>
      <c r="ES85" s="165"/>
      <c r="ET85" s="161" t="s">
        <v>212</v>
      </c>
      <c r="EU85" s="161"/>
      <c r="EV85" s="3"/>
      <c r="EW85" s="34"/>
      <c r="EX85" s="43" t="s">
        <v>213</v>
      </c>
      <c r="EY85" s="3"/>
      <c r="EZ85" s="165"/>
      <c r="FA85" s="165"/>
      <c r="FB85" s="165"/>
    </row>
    <row r="86" spans="1:158" ht="11.25">
      <c r="A86" s="34" t="s">
        <v>348</v>
      </c>
      <c r="B86" s="70" t="s">
        <v>124</v>
      </c>
      <c r="C86" s="95"/>
      <c r="D86" s="95"/>
      <c r="E86" s="95"/>
      <c r="F86" s="101"/>
      <c r="G86" s="42"/>
      <c r="H86" s="84"/>
      <c r="I86" s="110"/>
      <c r="J86" s="43" t="s">
        <v>212</v>
      </c>
      <c r="K86" s="34"/>
      <c r="L86" s="34">
        <v>36</v>
      </c>
      <c r="M86" s="34" t="s">
        <v>213</v>
      </c>
      <c r="N86" s="163">
        <v>1</v>
      </c>
      <c r="O86" s="163"/>
      <c r="P86" s="104"/>
      <c r="Q86" s="44" t="s">
        <v>212</v>
      </c>
      <c r="R86" s="92"/>
      <c r="S86" s="44" t="s">
        <v>212</v>
      </c>
      <c r="T86" s="92"/>
      <c r="U86" s="44" t="s">
        <v>212</v>
      </c>
      <c r="V86" s="92"/>
      <c r="W86" s="44" t="s">
        <v>212</v>
      </c>
      <c r="X86" s="92"/>
      <c r="Y86" s="44" t="s">
        <v>212</v>
      </c>
      <c r="Z86" s="92"/>
      <c r="AA86" s="44" t="s">
        <v>212</v>
      </c>
      <c r="AB86" s="92"/>
      <c r="AC86" s="44" t="s">
        <v>212</v>
      </c>
      <c r="AD86" s="92"/>
      <c r="AE86" s="44" t="s">
        <v>212</v>
      </c>
      <c r="AF86" s="92">
        <v>36</v>
      </c>
      <c r="AG86" s="164" t="s">
        <v>212</v>
      </c>
      <c r="AH86" s="161"/>
      <c r="AI86" s="3"/>
      <c r="AJ86" s="34"/>
      <c r="AK86" s="43" t="s">
        <v>213</v>
      </c>
      <c r="AL86" s="3"/>
      <c r="AM86" s="165"/>
      <c r="AN86" s="165"/>
      <c r="AO86" s="165"/>
      <c r="AP86" s="161" t="s">
        <v>212</v>
      </c>
      <c r="AQ86" s="161"/>
      <c r="AR86" s="3"/>
      <c r="AS86" s="34"/>
      <c r="AT86" s="43" t="s">
        <v>213</v>
      </c>
      <c r="AU86" s="3"/>
      <c r="AV86" s="165"/>
      <c r="AW86" s="165"/>
      <c r="AX86" s="165"/>
      <c r="AY86" s="161" t="s">
        <v>212</v>
      </c>
      <c r="AZ86" s="161"/>
      <c r="BA86" s="3"/>
      <c r="BB86" s="34"/>
      <c r="BC86" s="43" t="s">
        <v>213</v>
      </c>
      <c r="BD86" s="3"/>
      <c r="BE86" s="165"/>
      <c r="BF86" s="165"/>
      <c r="BG86" s="165"/>
      <c r="BH86" s="161" t="s">
        <v>212</v>
      </c>
      <c r="BI86" s="161"/>
      <c r="BJ86" s="3"/>
      <c r="BK86" s="34"/>
      <c r="BL86" s="43" t="s">
        <v>213</v>
      </c>
      <c r="BM86" s="3"/>
      <c r="BN86" s="165"/>
      <c r="BO86" s="165"/>
      <c r="BP86" s="165"/>
      <c r="BQ86" s="161" t="s">
        <v>212</v>
      </c>
      <c r="BR86" s="161"/>
      <c r="BS86" s="3"/>
      <c r="BT86" s="34"/>
      <c r="BU86" s="43" t="s">
        <v>213</v>
      </c>
      <c r="BV86" s="3"/>
      <c r="BW86" s="165"/>
      <c r="BX86" s="165"/>
      <c r="BY86" s="165"/>
      <c r="BZ86" s="161" t="s">
        <v>212</v>
      </c>
      <c r="CA86" s="161"/>
      <c r="CB86" s="3"/>
      <c r="CC86" s="34"/>
      <c r="CD86" s="43" t="s">
        <v>213</v>
      </c>
      <c r="CE86" s="3"/>
      <c r="CF86" s="165"/>
      <c r="CG86" s="165"/>
      <c r="CH86" s="165"/>
      <c r="CI86" s="161" t="s">
        <v>212</v>
      </c>
      <c r="CJ86" s="161"/>
      <c r="CK86" s="3"/>
      <c r="CL86" s="34"/>
      <c r="CM86" s="43" t="s">
        <v>213</v>
      </c>
      <c r="CN86" s="3"/>
      <c r="CO86" s="165"/>
      <c r="CP86" s="165"/>
      <c r="CQ86" s="165"/>
      <c r="CR86" s="161" t="s">
        <v>212</v>
      </c>
      <c r="CS86" s="161"/>
      <c r="CT86" s="3"/>
      <c r="CU86" s="34"/>
      <c r="CV86" s="43" t="s">
        <v>213</v>
      </c>
      <c r="CW86" s="3"/>
      <c r="CX86" s="165"/>
      <c r="CY86" s="165"/>
      <c r="CZ86" s="165"/>
      <c r="DA86" s="161" t="s">
        <v>212</v>
      </c>
      <c r="DB86" s="161"/>
      <c r="DC86" s="3"/>
      <c r="DD86" s="34"/>
      <c r="DE86" s="43" t="s">
        <v>213</v>
      </c>
      <c r="DF86" s="3"/>
      <c r="DG86" s="165"/>
      <c r="DH86" s="165"/>
      <c r="DI86" s="165"/>
      <c r="DJ86" s="161" t="s">
        <v>212</v>
      </c>
      <c r="DK86" s="161"/>
      <c r="DL86" s="3"/>
      <c r="DM86" s="34"/>
      <c r="DN86" s="43" t="s">
        <v>213</v>
      </c>
      <c r="DO86" s="3"/>
      <c r="DP86" s="165"/>
      <c r="DQ86" s="165"/>
      <c r="DR86" s="165"/>
      <c r="DS86" s="161" t="s">
        <v>212</v>
      </c>
      <c r="DT86" s="161"/>
      <c r="DU86" s="3"/>
      <c r="DV86" s="34"/>
      <c r="DW86" s="43" t="s">
        <v>213</v>
      </c>
      <c r="DX86" s="3"/>
      <c r="DY86" s="165"/>
      <c r="DZ86" s="165"/>
      <c r="EA86" s="165"/>
      <c r="EB86" s="161" t="s">
        <v>212</v>
      </c>
      <c r="EC86" s="161"/>
      <c r="ED86" s="3"/>
      <c r="EE86" s="34"/>
      <c r="EF86" s="43" t="s">
        <v>213</v>
      </c>
      <c r="EG86" s="3"/>
      <c r="EH86" s="165"/>
      <c r="EI86" s="165"/>
      <c r="EJ86" s="165"/>
      <c r="EK86" s="161" t="s">
        <v>212</v>
      </c>
      <c r="EL86" s="161"/>
      <c r="EM86" s="3"/>
      <c r="EN86" s="34"/>
      <c r="EO86" s="43" t="s">
        <v>213</v>
      </c>
      <c r="EP86" s="3"/>
      <c r="EQ86" s="165"/>
      <c r="ER86" s="165"/>
      <c r="ES86" s="165"/>
      <c r="ET86" s="161" t="s">
        <v>212</v>
      </c>
      <c r="EU86" s="161"/>
      <c r="EV86" s="3"/>
      <c r="EW86" s="34"/>
      <c r="EX86" s="43" t="s">
        <v>213</v>
      </c>
      <c r="EY86" s="3"/>
      <c r="EZ86" s="165"/>
      <c r="FA86" s="165"/>
      <c r="FB86" s="165"/>
    </row>
    <row r="87" spans="1:158" ht="12" thickBot="1">
      <c r="A87" s="34" t="s">
        <v>347</v>
      </c>
      <c r="B87" s="78" t="s">
        <v>214</v>
      </c>
      <c r="C87" s="95">
        <v>8</v>
      </c>
      <c r="D87" s="101"/>
      <c r="E87" s="101"/>
      <c r="F87" s="101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116"/>
      <c r="R87" s="93"/>
      <c r="S87" s="116"/>
      <c r="T87" s="93"/>
      <c r="U87" s="116"/>
      <c r="V87" s="93"/>
      <c r="W87" s="116"/>
      <c r="X87" s="93"/>
      <c r="Y87" s="116"/>
      <c r="Z87" s="93"/>
      <c r="AA87" s="116"/>
      <c r="AB87" s="93"/>
      <c r="AC87" s="116"/>
      <c r="AD87" s="93"/>
      <c r="AE87" s="116"/>
      <c r="AF87" s="93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</row>
    <row r="88" spans="1:158" ht="23.25" thickBot="1">
      <c r="A88" s="18" t="s">
        <v>343</v>
      </c>
      <c r="B88" s="80" t="s">
        <v>365</v>
      </c>
      <c r="C88" s="58">
        <f>COUNT(C89:C92)</f>
        <v>2</v>
      </c>
      <c r="D88" s="58">
        <f>COUNT(D89:D92)</f>
        <v>0</v>
      </c>
      <c r="E88" s="58">
        <f>COUNT(E89:E92)</f>
        <v>2</v>
      </c>
      <c r="F88" s="58">
        <f>COUNT(F89:F92)</f>
        <v>0</v>
      </c>
      <c r="G88" s="89"/>
      <c r="H88" s="18">
        <f>SUM(H89)</f>
        <v>240</v>
      </c>
      <c r="I88" s="18">
        <f aca="true" t="shared" si="26" ref="I88:X88">SUM(I89)</f>
        <v>0</v>
      </c>
      <c r="J88" s="18">
        <f t="shared" si="26"/>
        <v>80</v>
      </c>
      <c r="K88" s="18">
        <f t="shared" si="26"/>
        <v>0</v>
      </c>
      <c r="L88" s="18">
        <f t="shared" si="26"/>
        <v>160</v>
      </c>
      <c r="M88" s="18">
        <f t="shared" si="26"/>
        <v>134</v>
      </c>
      <c r="N88" s="18">
        <f t="shared" si="26"/>
        <v>20</v>
      </c>
      <c r="O88" s="18">
        <f t="shared" si="26"/>
        <v>6</v>
      </c>
      <c r="P88" s="109"/>
      <c r="Q88" s="17"/>
      <c r="R88" s="33"/>
      <c r="S88" s="17"/>
      <c r="T88" s="33"/>
      <c r="U88" s="17">
        <f t="shared" si="26"/>
        <v>180</v>
      </c>
      <c r="V88" s="33">
        <f t="shared" si="26"/>
        <v>120</v>
      </c>
      <c r="W88" s="17">
        <f t="shared" si="26"/>
        <v>60</v>
      </c>
      <c r="X88" s="33">
        <f t="shared" si="26"/>
        <v>40</v>
      </c>
      <c r="Y88" s="17"/>
      <c r="Z88" s="33"/>
      <c r="AA88" s="17"/>
      <c r="AB88" s="33"/>
      <c r="AC88" s="17"/>
      <c r="AD88" s="33"/>
      <c r="AE88" s="17"/>
      <c r="AF88" s="33"/>
      <c r="AG88" s="89"/>
      <c r="AH88" s="18"/>
      <c r="AI88" s="18"/>
      <c r="AJ88" s="18"/>
      <c r="AK88" s="18"/>
      <c r="AL88" s="18"/>
      <c r="AM88" s="18"/>
      <c r="AN88" s="18"/>
      <c r="AO88" s="33"/>
      <c r="AP88" s="17"/>
      <c r="AQ88" s="18"/>
      <c r="AR88" s="18"/>
      <c r="AS88" s="18"/>
      <c r="AT88" s="18"/>
      <c r="AU88" s="18"/>
      <c r="AV88" s="18"/>
      <c r="AW88" s="18"/>
      <c r="AX88" s="33"/>
      <c r="AY88" s="17"/>
      <c r="AZ88" s="18"/>
      <c r="BA88" s="18"/>
      <c r="BB88" s="18"/>
      <c r="BC88" s="18"/>
      <c r="BD88" s="18"/>
      <c r="BE88" s="18"/>
      <c r="BF88" s="18"/>
      <c r="BG88" s="33"/>
      <c r="BH88" s="17"/>
      <c r="BI88" s="18"/>
      <c r="BJ88" s="18"/>
      <c r="BK88" s="18"/>
      <c r="BL88" s="18"/>
      <c r="BM88" s="18"/>
      <c r="BN88" s="18"/>
      <c r="BO88" s="18"/>
      <c r="BP88" s="33"/>
      <c r="BQ88" s="17"/>
      <c r="BR88" s="18"/>
      <c r="BS88" s="18"/>
      <c r="BT88" s="18"/>
      <c r="BU88" s="18"/>
      <c r="BV88" s="18"/>
      <c r="BW88" s="18"/>
      <c r="BX88" s="18"/>
      <c r="BY88" s="33"/>
      <c r="BZ88" s="17"/>
      <c r="CA88" s="18"/>
      <c r="CB88" s="18"/>
      <c r="CC88" s="18"/>
      <c r="CD88" s="18"/>
      <c r="CE88" s="18"/>
      <c r="CF88" s="18"/>
      <c r="CG88" s="18"/>
      <c r="CH88" s="33"/>
      <c r="CI88" s="17"/>
      <c r="CJ88" s="18"/>
      <c r="CK88" s="18"/>
      <c r="CL88" s="18"/>
      <c r="CM88" s="18"/>
      <c r="CN88" s="18"/>
      <c r="CO88" s="18"/>
      <c r="CP88" s="18"/>
      <c r="CQ88" s="33"/>
      <c r="CR88" s="17"/>
      <c r="CS88" s="18"/>
      <c r="CT88" s="18"/>
      <c r="CU88" s="18"/>
      <c r="CV88" s="18"/>
      <c r="CW88" s="18"/>
      <c r="CX88" s="18"/>
      <c r="CY88" s="18"/>
      <c r="CZ88" s="33"/>
      <c r="DA88" s="17"/>
      <c r="DB88" s="18"/>
      <c r="DC88" s="18"/>
      <c r="DD88" s="18"/>
      <c r="DE88" s="18"/>
      <c r="DF88" s="18"/>
      <c r="DG88" s="18"/>
      <c r="DH88" s="18"/>
      <c r="DI88" s="33"/>
      <c r="DJ88" s="17"/>
      <c r="DK88" s="18"/>
      <c r="DL88" s="18"/>
      <c r="DM88" s="18"/>
      <c r="DN88" s="18"/>
      <c r="DO88" s="18"/>
      <c r="DP88" s="18"/>
      <c r="DQ88" s="18"/>
      <c r="DR88" s="33"/>
      <c r="DS88" s="17"/>
      <c r="DT88" s="18"/>
      <c r="DU88" s="18"/>
      <c r="DV88" s="18"/>
      <c r="DW88" s="18"/>
      <c r="DX88" s="18"/>
      <c r="DY88" s="18"/>
      <c r="DZ88" s="18"/>
      <c r="EA88" s="33"/>
      <c r="EB88" s="17"/>
      <c r="EC88" s="18"/>
      <c r="ED88" s="18"/>
      <c r="EE88" s="18"/>
      <c r="EF88" s="18"/>
      <c r="EG88" s="18"/>
      <c r="EH88" s="18"/>
      <c r="EI88" s="18"/>
      <c r="EJ88" s="33"/>
      <c r="EK88" s="17"/>
      <c r="EL88" s="18"/>
      <c r="EM88" s="18"/>
      <c r="EN88" s="18"/>
      <c r="EO88" s="18"/>
      <c r="EP88" s="18"/>
      <c r="EQ88" s="18"/>
      <c r="ER88" s="18"/>
      <c r="ES88" s="33"/>
      <c r="ET88" s="17"/>
      <c r="EU88" s="18"/>
      <c r="EV88" s="18"/>
      <c r="EW88" s="18"/>
      <c r="EX88" s="18"/>
      <c r="EY88" s="18"/>
      <c r="EZ88" s="18"/>
      <c r="FA88" s="18"/>
      <c r="FB88" s="33"/>
    </row>
    <row r="89" spans="1:158" ht="22.5">
      <c r="A89" s="3" t="s">
        <v>143</v>
      </c>
      <c r="B89" s="70" t="s">
        <v>144</v>
      </c>
      <c r="C89" s="95">
        <v>4</v>
      </c>
      <c r="D89" s="95"/>
      <c r="E89" s="95"/>
      <c r="F89" s="95"/>
      <c r="G89" s="84"/>
      <c r="H89" s="34">
        <v>240</v>
      </c>
      <c r="I89" s="3"/>
      <c r="J89" s="3">
        <v>80</v>
      </c>
      <c r="K89" s="3"/>
      <c r="L89" s="34">
        <v>160</v>
      </c>
      <c r="M89" s="34">
        <v>134</v>
      </c>
      <c r="N89" s="34">
        <v>20</v>
      </c>
      <c r="O89" s="34">
        <v>6</v>
      </c>
      <c r="P89" s="104"/>
      <c r="Q89" s="35"/>
      <c r="R89" s="92"/>
      <c r="S89" s="35"/>
      <c r="T89" s="92"/>
      <c r="U89" s="35">
        <v>180</v>
      </c>
      <c r="V89" s="92">
        <v>120</v>
      </c>
      <c r="W89" s="35">
        <v>60</v>
      </c>
      <c r="X89" s="92">
        <v>40</v>
      </c>
      <c r="Y89" s="35"/>
      <c r="Z89" s="92"/>
      <c r="AA89" s="35"/>
      <c r="AB89" s="92"/>
      <c r="AC89" s="35"/>
      <c r="AD89" s="92"/>
      <c r="AE89" s="35"/>
      <c r="AF89" s="92"/>
      <c r="AG89" s="110"/>
      <c r="AH89" s="3"/>
      <c r="AI89" s="3"/>
      <c r="AJ89" s="34"/>
      <c r="AK89" s="3"/>
      <c r="AL89" s="3"/>
      <c r="AM89" s="3"/>
      <c r="AN89" s="3"/>
      <c r="AO89" s="36"/>
      <c r="AP89" s="35"/>
      <c r="AQ89" s="3"/>
      <c r="AR89" s="3"/>
      <c r="AS89" s="34"/>
      <c r="AT89" s="3"/>
      <c r="AU89" s="3"/>
      <c r="AV89" s="3"/>
      <c r="AW89" s="3"/>
      <c r="AX89" s="36"/>
      <c r="AY89" s="35"/>
      <c r="AZ89" s="3"/>
      <c r="BA89" s="3"/>
      <c r="BB89" s="34"/>
      <c r="BC89" s="3"/>
      <c r="BD89" s="3"/>
      <c r="BE89" s="3"/>
      <c r="BF89" s="3"/>
      <c r="BG89" s="36"/>
      <c r="BH89" s="35"/>
      <c r="BI89" s="3"/>
      <c r="BJ89" s="3"/>
      <c r="BK89" s="34"/>
      <c r="BL89" s="3"/>
      <c r="BM89" s="3"/>
      <c r="BN89" s="3"/>
      <c r="BO89" s="3"/>
      <c r="BP89" s="36"/>
      <c r="BQ89" s="35"/>
      <c r="BR89" s="3"/>
      <c r="BS89" s="3"/>
      <c r="BT89" s="34"/>
      <c r="BU89" s="3"/>
      <c r="BV89" s="3"/>
      <c r="BW89" s="3"/>
      <c r="BX89" s="3"/>
      <c r="BY89" s="36"/>
      <c r="BZ89" s="35"/>
      <c r="CA89" s="3"/>
      <c r="CB89" s="3"/>
      <c r="CC89" s="34"/>
      <c r="CD89" s="3"/>
      <c r="CE89" s="3"/>
      <c r="CF89" s="3"/>
      <c r="CG89" s="3"/>
      <c r="CH89" s="36"/>
      <c r="CI89" s="35"/>
      <c r="CJ89" s="3"/>
      <c r="CK89" s="3"/>
      <c r="CL89" s="34"/>
      <c r="CM89" s="3"/>
      <c r="CN89" s="3"/>
      <c r="CO89" s="3"/>
      <c r="CP89" s="3"/>
      <c r="CQ89" s="36"/>
      <c r="CR89" s="35"/>
      <c r="CS89" s="3"/>
      <c r="CT89" s="3"/>
      <c r="CU89" s="34"/>
      <c r="CV89" s="3"/>
      <c r="CW89" s="3"/>
      <c r="CX89" s="3"/>
      <c r="CY89" s="3"/>
      <c r="CZ89" s="36"/>
      <c r="DA89" s="35"/>
      <c r="DB89" s="3"/>
      <c r="DC89" s="3"/>
      <c r="DD89" s="34"/>
      <c r="DE89" s="3"/>
      <c r="DF89" s="3"/>
      <c r="DG89" s="3"/>
      <c r="DH89" s="3"/>
      <c r="DI89" s="36"/>
      <c r="DJ89" s="35"/>
      <c r="DK89" s="3"/>
      <c r="DL89" s="3"/>
      <c r="DM89" s="34"/>
      <c r="DN89" s="3"/>
      <c r="DO89" s="3"/>
      <c r="DP89" s="3"/>
      <c r="DQ89" s="3"/>
      <c r="DR89" s="36"/>
      <c r="DS89" s="35"/>
      <c r="DT89" s="3"/>
      <c r="DU89" s="3"/>
      <c r="DV89" s="34"/>
      <c r="DW89" s="3"/>
      <c r="DX89" s="3"/>
      <c r="DY89" s="3"/>
      <c r="DZ89" s="3"/>
      <c r="EA89" s="36"/>
      <c r="EB89" s="35"/>
      <c r="EC89" s="3"/>
      <c r="ED89" s="3"/>
      <c r="EE89" s="34"/>
      <c r="EF89" s="3"/>
      <c r="EG89" s="3"/>
      <c r="EH89" s="3"/>
      <c r="EI89" s="3"/>
      <c r="EJ89" s="36"/>
      <c r="EK89" s="35"/>
      <c r="EL89" s="3"/>
      <c r="EM89" s="3"/>
      <c r="EN89" s="34"/>
      <c r="EO89" s="3"/>
      <c r="EP89" s="3"/>
      <c r="EQ89" s="3"/>
      <c r="ER89" s="3"/>
      <c r="ES89" s="36"/>
      <c r="ET89" s="35"/>
      <c r="EU89" s="3"/>
      <c r="EV89" s="3"/>
      <c r="EW89" s="34"/>
      <c r="EX89" s="3"/>
      <c r="EY89" s="3"/>
      <c r="EZ89" s="3"/>
      <c r="FA89" s="3"/>
      <c r="FB89" s="36"/>
    </row>
    <row r="90" spans="1:159" ht="11.25">
      <c r="A90" s="34" t="s">
        <v>346</v>
      </c>
      <c r="B90" s="70" t="s">
        <v>122</v>
      </c>
      <c r="C90" s="95"/>
      <c r="D90" s="95"/>
      <c r="E90" s="95">
        <v>4</v>
      </c>
      <c r="F90" s="101"/>
      <c r="G90" s="42"/>
      <c r="H90" s="84"/>
      <c r="I90" s="110"/>
      <c r="J90" s="43" t="s">
        <v>212</v>
      </c>
      <c r="K90" s="34"/>
      <c r="L90" s="34">
        <v>288</v>
      </c>
      <c r="M90" s="34" t="s">
        <v>213</v>
      </c>
      <c r="N90" s="163">
        <v>8</v>
      </c>
      <c r="O90" s="163"/>
      <c r="P90" s="104"/>
      <c r="Q90" s="44" t="s">
        <v>212</v>
      </c>
      <c r="R90" s="92"/>
      <c r="S90" s="44" t="s">
        <v>212</v>
      </c>
      <c r="T90" s="92"/>
      <c r="U90" s="44" t="s">
        <v>212</v>
      </c>
      <c r="V90" s="92">
        <v>144</v>
      </c>
      <c r="W90" s="44" t="s">
        <v>212</v>
      </c>
      <c r="X90" s="92">
        <v>144</v>
      </c>
      <c r="Y90" s="44" t="s">
        <v>212</v>
      </c>
      <c r="Z90" s="92"/>
      <c r="AA90" s="44" t="s">
        <v>212</v>
      </c>
      <c r="AB90" s="92"/>
      <c r="AC90" s="44" t="s">
        <v>212</v>
      </c>
      <c r="AD90" s="92"/>
      <c r="AE90" s="44" t="s">
        <v>212</v>
      </c>
      <c r="AF90" s="92"/>
      <c r="AG90" s="164" t="s">
        <v>212</v>
      </c>
      <c r="AH90" s="161"/>
      <c r="AI90" s="3"/>
      <c r="AJ90" s="34"/>
      <c r="AK90" s="43" t="s">
        <v>213</v>
      </c>
      <c r="AL90" s="3"/>
      <c r="AM90" s="165"/>
      <c r="AN90" s="165"/>
      <c r="AO90" s="165"/>
      <c r="AP90" s="161" t="s">
        <v>212</v>
      </c>
      <c r="AQ90" s="161"/>
      <c r="AR90" s="3"/>
      <c r="AS90" s="34"/>
      <c r="AT90" s="43" t="s">
        <v>213</v>
      </c>
      <c r="AU90" s="3"/>
      <c r="AV90" s="165"/>
      <c r="AW90" s="165"/>
      <c r="AX90" s="165"/>
      <c r="AY90" s="161" t="s">
        <v>212</v>
      </c>
      <c r="AZ90" s="161"/>
      <c r="BA90" s="3"/>
      <c r="BB90" s="34"/>
      <c r="BC90" s="43" t="s">
        <v>213</v>
      </c>
      <c r="BD90" s="3"/>
      <c r="BE90" s="165"/>
      <c r="BF90" s="165"/>
      <c r="BG90" s="165"/>
      <c r="BH90" s="161" t="s">
        <v>212</v>
      </c>
      <c r="BI90" s="161"/>
      <c r="BJ90" s="3"/>
      <c r="BK90" s="34"/>
      <c r="BL90" s="43" t="s">
        <v>213</v>
      </c>
      <c r="BM90" s="3"/>
      <c r="BN90" s="165"/>
      <c r="BO90" s="165"/>
      <c r="BP90" s="165"/>
      <c r="BQ90" s="161" t="s">
        <v>212</v>
      </c>
      <c r="BR90" s="161"/>
      <c r="BS90" s="3"/>
      <c r="BT90" s="34"/>
      <c r="BU90" s="43" t="s">
        <v>213</v>
      </c>
      <c r="BV90" s="3"/>
      <c r="BW90" s="165"/>
      <c r="BX90" s="165"/>
      <c r="BY90" s="165"/>
      <c r="BZ90" s="161" t="s">
        <v>212</v>
      </c>
      <c r="CA90" s="161"/>
      <c r="CB90" s="3"/>
      <c r="CC90" s="34"/>
      <c r="CD90" s="43" t="s">
        <v>213</v>
      </c>
      <c r="CE90" s="3"/>
      <c r="CF90" s="165"/>
      <c r="CG90" s="165"/>
      <c r="CH90" s="165"/>
      <c r="CI90" s="161" t="s">
        <v>212</v>
      </c>
      <c r="CJ90" s="161"/>
      <c r="CK90" s="3"/>
      <c r="CL90" s="34"/>
      <c r="CM90" s="43" t="s">
        <v>213</v>
      </c>
      <c r="CN90" s="3"/>
      <c r="CO90" s="165"/>
      <c r="CP90" s="165"/>
      <c r="CQ90" s="165"/>
      <c r="CR90" s="161" t="s">
        <v>212</v>
      </c>
      <c r="CS90" s="161"/>
      <c r="CT90" s="3"/>
      <c r="CU90" s="34"/>
      <c r="CV90" s="43" t="s">
        <v>213</v>
      </c>
      <c r="CW90" s="3"/>
      <c r="CX90" s="165"/>
      <c r="CY90" s="165"/>
      <c r="CZ90" s="165"/>
      <c r="DA90" s="161" t="s">
        <v>212</v>
      </c>
      <c r="DB90" s="161"/>
      <c r="DC90" s="3"/>
      <c r="DD90" s="34"/>
      <c r="DE90" s="43" t="s">
        <v>213</v>
      </c>
      <c r="DF90" s="3"/>
      <c r="DG90" s="165"/>
      <c r="DH90" s="165"/>
      <c r="DI90" s="165"/>
      <c r="DJ90" s="161" t="s">
        <v>212</v>
      </c>
      <c r="DK90" s="161"/>
      <c r="DL90" s="3"/>
      <c r="DM90" s="34"/>
      <c r="DN90" s="43" t="s">
        <v>213</v>
      </c>
      <c r="DO90" s="3"/>
      <c r="DP90" s="165"/>
      <c r="DQ90" s="165"/>
      <c r="DR90" s="165"/>
      <c r="DS90" s="161" t="s">
        <v>212</v>
      </c>
      <c r="DT90" s="161"/>
      <c r="DU90" s="3"/>
      <c r="DV90" s="34"/>
      <c r="DW90" s="43" t="s">
        <v>213</v>
      </c>
      <c r="DX90" s="3"/>
      <c r="DY90" s="165"/>
      <c r="DZ90" s="165"/>
      <c r="EA90" s="165"/>
      <c r="EB90" s="161" t="s">
        <v>212</v>
      </c>
      <c r="EC90" s="161"/>
      <c r="ED90" s="3"/>
      <c r="EE90" s="34"/>
      <c r="EF90" s="43" t="s">
        <v>213</v>
      </c>
      <c r="EG90" s="3"/>
      <c r="EH90" s="165"/>
      <c r="EI90" s="165"/>
      <c r="EJ90" s="165"/>
      <c r="EK90" s="161" t="s">
        <v>212</v>
      </c>
      <c r="EL90" s="161"/>
      <c r="EM90" s="3"/>
      <c r="EN90" s="34"/>
      <c r="EO90" s="43" t="s">
        <v>213</v>
      </c>
      <c r="EP90" s="3"/>
      <c r="EQ90" s="165"/>
      <c r="ER90" s="165"/>
      <c r="ES90" s="165"/>
      <c r="ET90" s="161" t="s">
        <v>212</v>
      </c>
      <c r="EU90" s="161"/>
      <c r="EV90" s="3"/>
      <c r="EW90" s="34"/>
      <c r="EX90" s="43" t="s">
        <v>213</v>
      </c>
      <c r="EY90" s="3"/>
      <c r="EZ90" s="165"/>
      <c r="FA90" s="165"/>
      <c r="FB90" s="165"/>
      <c r="FC90" s="2">
        <v>324</v>
      </c>
    </row>
    <row r="91" spans="1:158" ht="11.25">
      <c r="A91" s="34" t="s">
        <v>345</v>
      </c>
      <c r="B91" s="70" t="s">
        <v>124</v>
      </c>
      <c r="C91" s="95"/>
      <c r="D91" s="95"/>
      <c r="E91" s="95">
        <v>4</v>
      </c>
      <c r="F91" s="101"/>
      <c r="G91" s="42"/>
      <c r="H91" s="84"/>
      <c r="I91" s="110"/>
      <c r="J91" s="43" t="s">
        <v>212</v>
      </c>
      <c r="K91" s="34"/>
      <c r="L91" s="34">
        <v>432</v>
      </c>
      <c r="M91" s="34" t="s">
        <v>213</v>
      </c>
      <c r="N91" s="163">
        <v>12</v>
      </c>
      <c r="O91" s="163"/>
      <c r="P91" s="104"/>
      <c r="Q91" s="44" t="s">
        <v>212</v>
      </c>
      <c r="R91" s="92"/>
      <c r="S91" s="44" t="s">
        <v>212</v>
      </c>
      <c r="T91" s="92"/>
      <c r="U91" s="44" t="s">
        <v>212</v>
      </c>
      <c r="V91" s="92"/>
      <c r="W91" s="44" t="s">
        <v>212</v>
      </c>
      <c r="X91" s="92">
        <v>432</v>
      </c>
      <c r="Y91" s="44" t="s">
        <v>212</v>
      </c>
      <c r="Z91" s="92"/>
      <c r="AA91" s="44" t="s">
        <v>212</v>
      </c>
      <c r="AB91" s="92"/>
      <c r="AC91" s="44" t="s">
        <v>212</v>
      </c>
      <c r="AD91" s="92"/>
      <c r="AE91" s="44" t="s">
        <v>212</v>
      </c>
      <c r="AF91" s="92"/>
      <c r="AG91" s="164" t="s">
        <v>212</v>
      </c>
      <c r="AH91" s="161"/>
      <c r="AI91" s="3"/>
      <c r="AJ91" s="34"/>
      <c r="AK91" s="43" t="s">
        <v>213</v>
      </c>
      <c r="AL91" s="3"/>
      <c r="AM91" s="165"/>
      <c r="AN91" s="165"/>
      <c r="AO91" s="165"/>
      <c r="AP91" s="161" t="s">
        <v>212</v>
      </c>
      <c r="AQ91" s="161"/>
      <c r="AR91" s="3"/>
      <c r="AS91" s="34"/>
      <c r="AT91" s="43" t="s">
        <v>213</v>
      </c>
      <c r="AU91" s="3"/>
      <c r="AV91" s="165"/>
      <c r="AW91" s="165"/>
      <c r="AX91" s="165"/>
      <c r="AY91" s="161" t="s">
        <v>212</v>
      </c>
      <c r="AZ91" s="161"/>
      <c r="BA91" s="3"/>
      <c r="BB91" s="34"/>
      <c r="BC91" s="43" t="s">
        <v>213</v>
      </c>
      <c r="BD91" s="3"/>
      <c r="BE91" s="165"/>
      <c r="BF91" s="165"/>
      <c r="BG91" s="165"/>
      <c r="BH91" s="161" t="s">
        <v>212</v>
      </c>
      <c r="BI91" s="161"/>
      <c r="BJ91" s="3"/>
      <c r="BK91" s="34"/>
      <c r="BL91" s="43" t="s">
        <v>213</v>
      </c>
      <c r="BM91" s="3"/>
      <c r="BN91" s="165"/>
      <c r="BO91" s="165"/>
      <c r="BP91" s="165"/>
      <c r="BQ91" s="161" t="s">
        <v>212</v>
      </c>
      <c r="BR91" s="161"/>
      <c r="BS91" s="3"/>
      <c r="BT91" s="34"/>
      <c r="BU91" s="43" t="s">
        <v>213</v>
      </c>
      <c r="BV91" s="3"/>
      <c r="BW91" s="165"/>
      <c r="BX91" s="165"/>
      <c r="BY91" s="165"/>
      <c r="BZ91" s="161" t="s">
        <v>212</v>
      </c>
      <c r="CA91" s="161"/>
      <c r="CB91" s="3"/>
      <c r="CC91" s="34"/>
      <c r="CD91" s="43" t="s">
        <v>213</v>
      </c>
      <c r="CE91" s="3"/>
      <c r="CF91" s="165"/>
      <c r="CG91" s="165"/>
      <c r="CH91" s="165"/>
      <c r="CI91" s="161" t="s">
        <v>212</v>
      </c>
      <c r="CJ91" s="161"/>
      <c r="CK91" s="3"/>
      <c r="CL91" s="34"/>
      <c r="CM91" s="43" t="s">
        <v>213</v>
      </c>
      <c r="CN91" s="3"/>
      <c r="CO91" s="165"/>
      <c r="CP91" s="165"/>
      <c r="CQ91" s="165"/>
      <c r="CR91" s="161" t="s">
        <v>212</v>
      </c>
      <c r="CS91" s="161"/>
      <c r="CT91" s="3"/>
      <c r="CU91" s="34"/>
      <c r="CV91" s="43" t="s">
        <v>213</v>
      </c>
      <c r="CW91" s="3"/>
      <c r="CX91" s="165"/>
      <c r="CY91" s="165"/>
      <c r="CZ91" s="165"/>
      <c r="DA91" s="161" t="s">
        <v>212</v>
      </c>
      <c r="DB91" s="161"/>
      <c r="DC91" s="3"/>
      <c r="DD91" s="34"/>
      <c r="DE91" s="43" t="s">
        <v>213</v>
      </c>
      <c r="DF91" s="3"/>
      <c r="DG91" s="165"/>
      <c r="DH91" s="165"/>
      <c r="DI91" s="165"/>
      <c r="DJ91" s="161" t="s">
        <v>212</v>
      </c>
      <c r="DK91" s="161"/>
      <c r="DL91" s="3"/>
      <c r="DM91" s="34"/>
      <c r="DN91" s="43" t="s">
        <v>213</v>
      </c>
      <c r="DO91" s="3"/>
      <c r="DP91" s="165"/>
      <c r="DQ91" s="165"/>
      <c r="DR91" s="165"/>
      <c r="DS91" s="161" t="s">
        <v>212</v>
      </c>
      <c r="DT91" s="161"/>
      <c r="DU91" s="3"/>
      <c r="DV91" s="34"/>
      <c r="DW91" s="43" t="s">
        <v>213</v>
      </c>
      <c r="DX91" s="3"/>
      <c r="DY91" s="165"/>
      <c r="DZ91" s="165"/>
      <c r="EA91" s="165"/>
      <c r="EB91" s="161" t="s">
        <v>212</v>
      </c>
      <c r="EC91" s="161"/>
      <c r="ED91" s="3"/>
      <c r="EE91" s="34"/>
      <c r="EF91" s="43" t="s">
        <v>213</v>
      </c>
      <c r="EG91" s="3"/>
      <c r="EH91" s="165"/>
      <c r="EI91" s="165"/>
      <c r="EJ91" s="165"/>
      <c r="EK91" s="161" t="s">
        <v>212</v>
      </c>
      <c r="EL91" s="161"/>
      <c r="EM91" s="3"/>
      <c r="EN91" s="34"/>
      <c r="EO91" s="43" t="s">
        <v>213</v>
      </c>
      <c r="EP91" s="3"/>
      <c r="EQ91" s="165"/>
      <c r="ER91" s="165"/>
      <c r="ES91" s="165"/>
      <c r="ET91" s="161" t="s">
        <v>212</v>
      </c>
      <c r="EU91" s="161"/>
      <c r="EV91" s="3"/>
      <c r="EW91" s="34"/>
      <c r="EX91" s="43" t="s">
        <v>213</v>
      </c>
      <c r="EY91" s="3"/>
      <c r="EZ91" s="165"/>
      <c r="FA91" s="165"/>
      <c r="FB91" s="165"/>
    </row>
    <row r="92" spans="1:158" ht="12" thickBot="1">
      <c r="A92" s="34" t="s">
        <v>344</v>
      </c>
      <c r="B92" s="78" t="s">
        <v>214</v>
      </c>
      <c r="C92" s="100">
        <v>4</v>
      </c>
      <c r="D92" s="102"/>
      <c r="E92" s="102"/>
      <c r="F92" s="102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116"/>
      <c r="R92" s="93"/>
      <c r="S92" s="116"/>
      <c r="T92" s="93"/>
      <c r="U92" s="116"/>
      <c r="V92" s="93"/>
      <c r="W92" s="116"/>
      <c r="X92" s="93"/>
      <c r="Y92" s="116"/>
      <c r="Z92" s="93"/>
      <c r="AA92" s="116"/>
      <c r="AB92" s="93"/>
      <c r="AC92" s="116"/>
      <c r="AD92" s="93"/>
      <c r="AE92" s="116"/>
      <c r="AF92" s="93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</row>
    <row r="93" spans="1:158" s="24" customFormat="1" ht="32.25" thickBot="1">
      <c r="A93" s="63"/>
      <c r="B93" s="69" t="s">
        <v>215</v>
      </c>
      <c r="C93" s="170"/>
      <c r="D93" s="171"/>
      <c r="E93" s="171"/>
      <c r="F93" s="172"/>
      <c r="G93" s="91"/>
      <c r="H93" s="173" t="s">
        <v>212</v>
      </c>
      <c r="I93" s="173"/>
      <c r="J93" s="173"/>
      <c r="K93" s="64"/>
      <c r="L93" s="64">
        <f>L94+L95</f>
        <v>1224</v>
      </c>
      <c r="M93" s="64" t="s">
        <v>213</v>
      </c>
      <c r="N93" s="174">
        <v>34</v>
      </c>
      <c r="O93" s="174"/>
      <c r="P93" s="175"/>
      <c r="Q93" s="65" t="s">
        <v>212</v>
      </c>
      <c r="R93" s="94"/>
      <c r="S93" s="65" t="s">
        <v>212</v>
      </c>
      <c r="T93" s="94"/>
      <c r="U93" s="65" t="s">
        <v>212</v>
      </c>
      <c r="V93" s="94">
        <v>144</v>
      </c>
      <c r="W93" s="65" t="s">
        <v>212</v>
      </c>
      <c r="X93" s="94">
        <v>576</v>
      </c>
      <c r="Y93" s="65" t="s">
        <v>212</v>
      </c>
      <c r="Z93" s="94">
        <v>72</v>
      </c>
      <c r="AA93" s="65" t="s">
        <v>212</v>
      </c>
      <c r="AB93" s="94">
        <v>180</v>
      </c>
      <c r="AC93" s="65" t="s">
        <v>212</v>
      </c>
      <c r="AD93" s="94">
        <v>72</v>
      </c>
      <c r="AE93" s="65" t="s">
        <v>212</v>
      </c>
      <c r="AF93" s="94">
        <v>180</v>
      </c>
      <c r="AG93" s="176" t="s">
        <v>212</v>
      </c>
      <c r="AH93" s="177"/>
      <c r="AI93" s="64"/>
      <c r="AJ93" s="64"/>
      <c r="AK93" s="64" t="s">
        <v>213</v>
      </c>
      <c r="AL93" s="178"/>
      <c r="AM93" s="178"/>
      <c r="AN93" s="178"/>
      <c r="AO93" s="178"/>
      <c r="AP93" s="177" t="s">
        <v>212</v>
      </c>
      <c r="AQ93" s="177"/>
      <c r="AR93" s="64"/>
      <c r="AS93" s="64"/>
      <c r="AT93" s="64" t="s">
        <v>213</v>
      </c>
      <c r="AU93" s="178"/>
      <c r="AV93" s="178"/>
      <c r="AW93" s="178"/>
      <c r="AX93" s="178"/>
      <c r="AY93" s="177" t="s">
        <v>212</v>
      </c>
      <c r="AZ93" s="177"/>
      <c r="BA93" s="64"/>
      <c r="BB93" s="64"/>
      <c r="BC93" s="64" t="s">
        <v>213</v>
      </c>
      <c r="BD93" s="178"/>
      <c r="BE93" s="178"/>
      <c r="BF93" s="178"/>
      <c r="BG93" s="178"/>
      <c r="BH93" s="177" t="s">
        <v>212</v>
      </c>
      <c r="BI93" s="177"/>
      <c r="BJ93" s="64"/>
      <c r="BK93" s="64"/>
      <c r="BL93" s="64" t="s">
        <v>213</v>
      </c>
      <c r="BM93" s="178"/>
      <c r="BN93" s="178"/>
      <c r="BO93" s="178"/>
      <c r="BP93" s="178"/>
      <c r="BQ93" s="177" t="s">
        <v>212</v>
      </c>
      <c r="BR93" s="177"/>
      <c r="BS93" s="64"/>
      <c r="BT93" s="64"/>
      <c r="BU93" s="64" t="s">
        <v>213</v>
      </c>
      <c r="BV93" s="178"/>
      <c r="BW93" s="178"/>
      <c r="BX93" s="178"/>
      <c r="BY93" s="178"/>
      <c r="BZ93" s="177" t="s">
        <v>212</v>
      </c>
      <c r="CA93" s="177"/>
      <c r="CB93" s="64"/>
      <c r="CC93" s="64"/>
      <c r="CD93" s="64" t="s">
        <v>213</v>
      </c>
      <c r="CE93" s="178"/>
      <c r="CF93" s="178"/>
      <c r="CG93" s="178"/>
      <c r="CH93" s="178"/>
      <c r="CI93" s="177" t="s">
        <v>212</v>
      </c>
      <c r="CJ93" s="177"/>
      <c r="CK93" s="64"/>
      <c r="CL93" s="64"/>
      <c r="CM93" s="64" t="s">
        <v>213</v>
      </c>
      <c r="CN93" s="178"/>
      <c r="CO93" s="178"/>
      <c r="CP93" s="178"/>
      <c r="CQ93" s="178"/>
      <c r="CR93" s="177" t="s">
        <v>212</v>
      </c>
      <c r="CS93" s="177"/>
      <c r="CT93" s="64"/>
      <c r="CU93" s="64"/>
      <c r="CV93" s="64" t="s">
        <v>213</v>
      </c>
      <c r="CW93" s="178"/>
      <c r="CX93" s="178"/>
      <c r="CY93" s="178"/>
      <c r="CZ93" s="178"/>
      <c r="DA93" s="177" t="s">
        <v>212</v>
      </c>
      <c r="DB93" s="177"/>
      <c r="DC93" s="64"/>
      <c r="DD93" s="64"/>
      <c r="DE93" s="64" t="s">
        <v>213</v>
      </c>
      <c r="DF93" s="178"/>
      <c r="DG93" s="178"/>
      <c r="DH93" s="178"/>
      <c r="DI93" s="178"/>
      <c r="DJ93" s="177" t="s">
        <v>212</v>
      </c>
      <c r="DK93" s="177"/>
      <c r="DL93" s="64"/>
      <c r="DM93" s="64"/>
      <c r="DN93" s="64" t="s">
        <v>213</v>
      </c>
      <c r="DO93" s="178"/>
      <c r="DP93" s="178"/>
      <c r="DQ93" s="178"/>
      <c r="DR93" s="178"/>
      <c r="DS93" s="177" t="s">
        <v>212</v>
      </c>
      <c r="DT93" s="177"/>
      <c r="DU93" s="64"/>
      <c r="DV93" s="64"/>
      <c r="DW93" s="64" t="s">
        <v>213</v>
      </c>
      <c r="DX93" s="178"/>
      <c r="DY93" s="178"/>
      <c r="DZ93" s="178"/>
      <c r="EA93" s="178"/>
      <c r="EB93" s="177" t="s">
        <v>212</v>
      </c>
      <c r="EC93" s="177"/>
      <c r="ED93" s="64"/>
      <c r="EE93" s="64"/>
      <c r="EF93" s="64" t="s">
        <v>213</v>
      </c>
      <c r="EG93" s="178"/>
      <c r="EH93" s="178"/>
      <c r="EI93" s="178"/>
      <c r="EJ93" s="178"/>
      <c r="EK93" s="177" t="s">
        <v>212</v>
      </c>
      <c r="EL93" s="177"/>
      <c r="EM93" s="64"/>
      <c r="EN93" s="64"/>
      <c r="EO93" s="64" t="s">
        <v>213</v>
      </c>
      <c r="EP93" s="178"/>
      <c r="EQ93" s="178"/>
      <c r="ER93" s="178"/>
      <c r="ES93" s="178"/>
      <c r="ET93" s="177" t="s">
        <v>212</v>
      </c>
      <c r="EU93" s="177"/>
      <c r="EV93" s="64"/>
      <c r="EW93" s="64"/>
      <c r="EX93" s="64" t="s">
        <v>213</v>
      </c>
      <c r="EY93" s="178"/>
      <c r="EZ93" s="178"/>
      <c r="FA93" s="178"/>
      <c r="FB93" s="178"/>
    </row>
    <row r="94" spans="1:158" ht="12" thickBot="1">
      <c r="A94" s="46"/>
      <c r="B94" s="81" t="s">
        <v>122</v>
      </c>
      <c r="C94" s="179"/>
      <c r="D94" s="180"/>
      <c r="E94" s="180"/>
      <c r="F94" s="181"/>
      <c r="G94" s="90"/>
      <c r="H94" s="182" t="s">
        <v>212</v>
      </c>
      <c r="I94" s="182"/>
      <c r="J94" s="182"/>
      <c r="K94" s="47"/>
      <c r="L94" s="47">
        <f>L90+L80+L75+L69</f>
        <v>468</v>
      </c>
      <c r="M94" s="47" t="s">
        <v>213</v>
      </c>
      <c r="N94" s="183">
        <v>13</v>
      </c>
      <c r="O94" s="183"/>
      <c r="P94" s="184"/>
      <c r="Q94" s="48" t="s">
        <v>212</v>
      </c>
      <c r="R94" s="117"/>
      <c r="S94" s="48" t="s">
        <v>212</v>
      </c>
      <c r="T94" s="117"/>
      <c r="U94" s="48" t="s">
        <v>212</v>
      </c>
      <c r="V94" s="117">
        <v>144</v>
      </c>
      <c r="W94" s="48" t="s">
        <v>212</v>
      </c>
      <c r="X94" s="117">
        <v>144</v>
      </c>
      <c r="Y94" s="48" t="s">
        <v>212</v>
      </c>
      <c r="Z94" s="117">
        <v>72</v>
      </c>
      <c r="AA94" s="48" t="s">
        <v>212</v>
      </c>
      <c r="AB94" s="117"/>
      <c r="AC94" s="48" t="s">
        <v>212</v>
      </c>
      <c r="AD94" s="117">
        <v>72</v>
      </c>
      <c r="AE94" s="48" t="s">
        <v>212</v>
      </c>
      <c r="AF94" s="117">
        <v>36</v>
      </c>
      <c r="AG94" s="185" t="s">
        <v>212</v>
      </c>
      <c r="AH94" s="186"/>
      <c r="AI94" s="47"/>
      <c r="AJ94" s="47"/>
      <c r="AK94" s="47" t="s">
        <v>213</v>
      </c>
      <c r="AL94" s="187"/>
      <c r="AM94" s="187"/>
      <c r="AN94" s="187"/>
      <c r="AO94" s="187"/>
      <c r="AP94" s="186" t="s">
        <v>212</v>
      </c>
      <c r="AQ94" s="186"/>
      <c r="AR94" s="47"/>
      <c r="AS94" s="47"/>
      <c r="AT94" s="47" t="s">
        <v>213</v>
      </c>
      <c r="AU94" s="187"/>
      <c r="AV94" s="187"/>
      <c r="AW94" s="187"/>
      <c r="AX94" s="187"/>
      <c r="AY94" s="186" t="s">
        <v>212</v>
      </c>
      <c r="AZ94" s="186"/>
      <c r="BA94" s="47"/>
      <c r="BB94" s="47"/>
      <c r="BC94" s="47" t="s">
        <v>213</v>
      </c>
      <c r="BD94" s="187"/>
      <c r="BE94" s="187"/>
      <c r="BF94" s="187"/>
      <c r="BG94" s="187"/>
      <c r="BH94" s="186" t="s">
        <v>212</v>
      </c>
      <c r="BI94" s="186"/>
      <c r="BJ94" s="47"/>
      <c r="BK94" s="47"/>
      <c r="BL94" s="47" t="s">
        <v>213</v>
      </c>
      <c r="BM94" s="187"/>
      <c r="BN94" s="187"/>
      <c r="BO94" s="187"/>
      <c r="BP94" s="187"/>
      <c r="BQ94" s="186" t="s">
        <v>212</v>
      </c>
      <c r="BR94" s="186"/>
      <c r="BS94" s="47"/>
      <c r="BT94" s="47"/>
      <c r="BU94" s="47" t="s">
        <v>213</v>
      </c>
      <c r="BV94" s="187"/>
      <c r="BW94" s="187"/>
      <c r="BX94" s="187"/>
      <c r="BY94" s="187"/>
      <c r="BZ94" s="186" t="s">
        <v>212</v>
      </c>
      <c r="CA94" s="186"/>
      <c r="CB94" s="47"/>
      <c r="CC94" s="47"/>
      <c r="CD94" s="47" t="s">
        <v>213</v>
      </c>
      <c r="CE94" s="187"/>
      <c r="CF94" s="187"/>
      <c r="CG94" s="187"/>
      <c r="CH94" s="187"/>
      <c r="CI94" s="186" t="s">
        <v>212</v>
      </c>
      <c r="CJ94" s="186"/>
      <c r="CK94" s="47"/>
      <c r="CL94" s="47"/>
      <c r="CM94" s="47" t="s">
        <v>213</v>
      </c>
      <c r="CN94" s="187"/>
      <c r="CO94" s="187"/>
      <c r="CP94" s="187"/>
      <c r="CQ94" s="187"/>
      <c r="CR94" s="186" t="s">
        <v>212</v>
      </c>
      <c r="CS94" s="186"/>
      <c r="CT94" s="47"/>
      <c r="CU94" s="47"/>
      <c r="CV94" s="47" t="s">
        <v>213</v>
      </c>
      <c r="CW94" s="187"/>
      <c r="CX94" s="187"/>
      <c r="CY94" s="187"/>
      <c r="CZ94" s="187"/>
      <c r="DA94" s="186" t="s">
        <v>212</v>
      </c>
      <c r="DB94" s="186"/>
      <c r="DC94" s="47"/>
      <c r="DD94" s="47"/>
      <c r="DE94" s="47" t="s">
        <v>213</v>
      </c>
      <c r="DF94" s="187"/>
      <c r="DG94" s="187"/>
      <c r="DH94" s="187"/>
      <c r="DI94" s="187"/>
      <c r="DJ94" s="186" t="s">
        <v>212</v>
      </c>
      <c r="DK94" s="186"/>
      <c r="DL94" s="47"/>
      <c r="DM94" s="47"/>
      <c r="DN94" s="47" t="s">
        <v>213</v>
      </c>
      <c r="DO94" s="187"/>
      <c r="DP94" s="187"/>
      <c r="DQ94" s="187"/>
      <c r="DR94" s="187"/>
      <c r="DS94" s="186" t="s">
        <v>212</v>
      </c>
      <c r="DT94" s="186"/>
      <c r="DU94" s="47"/>
      <c r="DV94" s="47"/>
      <c r="DW94" s="47" t="s">
        <v>213</v>
      </c>
      <c r="DX94" s="187"/>
      <c r="DY94" s="187"/>
      <c r="DZ94" s="187"/>
      <c r="EA94" s="187"/>
      <c r="EB94" s="186" t="s">
        <v>212</v>
      </c>
      <c r="EC94" s="186"/>
      <c r="ED94" s="47"/>
      <c r="EE94" s="47"/>
      <c r="EF94" s="47" t="s">
        <v>213</v>
      </c>
      <c r="EG94" s="187"/>
      <c r="EH94" s="187"/>
      <c r="EI94" s="187"/>
      <c r="EJ94" s="187"/>
      <c r="EK94" s="186" t="s">
        <v>212</v>
      </c>
      <c r="EL94" s="186"/>
      <c r="EM94" s="47"/>
      <c r="EN94" s="47"/>
      <c r="EO94" s="47" t="s">
        <v>213</v>
      </c>
      <c r="EP94" s="187"/>
      <c r="EQ94" s="187"/>
      <c r="ER94" s="187"/>
      <c r="ES94" s="187"/>
      <c r="ET94" s="186" t="s">
        <v>212</v>
      </c>
      <c r="EU94" s="186"/>
      <c r="EV94" s="47"/>
      <c r="EW94" s="47"/>
      <c r="EX94" s="47" t="s">
        <v>213</v>
      </c>
      <c r="EY94" s="187"/>
      <c r="EZ94" s="187"/>
      <c r="FA94" s="187"/>
      <c r="FB94" s="187"/>
    </row>
    <row r="95" spans="1:158" ht="23.25" thickBot="1">
      <c r="A95" s="46"/>
      <c r="B95" s="81" t="s">
        <v>216</v>
      </c>
      <c r="C95" s="179"/>
      <c r="D95" s="180"/>
      <c r="E95" s="180"/>
      <c r="F95" s="181"/>
      <c r="G95" s="90"/>
      <c r="H95" s="182" t="s">
        <v>212</v>
      </c>
      <c r="I95" s="182"/>
      <c r="J95" s="182"/>
      <c r="K95" s="47"/>
      <c r="L95" s="47">
        <f>L91+L86+L76+L70</f>
        <v>756</v>
      </c>
      <c r="M95" s="47" t="s">
        <v>213</v>
      </c>
      <c r="N95" s="183">
        <v>21</v>
      </c>
      <c r="O95" s="183"/>
      <c r="P95" s="184"/>
      <c r="Q95" s="48" t="s">
        <v>212</v>
      </c>
      <c r="R95" s="117"/>
      <c r="S95" s="48" t="s">
        <v>212</v>
      </c>
      <c r="T95" s="117"/>
      <c r="U95" s="48" t="s">
        <v>212</v>
      </c>
      <c r="V95" s="117"/>
      <c r="W95" s="48" t="s">
        <v>212</v>
      </c>
      <c r="X95" s="117">
        <v>432</v>
      </c>
      <c r="Y95" s="48" t="s">
        <v>212</v>
      </c>
      <c r="Z95" s="117"/>
      <c r="AA95" s="48" t="s">
        <v>212</v>
      </c>
      <c r="AB95" s="117">
        <v>180</v>
      </c>
      <c r="AC95" s="48" t="s">
        <v>212</v>
      </c>
      <c r="AD95" s="117"/>
      <c r="AE95" s="48" t="s">
        <v>212</v>
      </c>
      <c r="AF95" s="117">
        <v>144</v>
      </c>
      <c r="AG95" s="185" t="s">
        <v>212</v>
      </c>
      <c r="AH95" s="186"/>
      <c r="AI95" s="47"/>
      <c r="AJ95" s="47"/>
      <c r="AK95" s="47" t="s">
        <v>213</v>
      </c>
      <c r="AL95" s="187"/>
      <c r="AM95" s="187"/>
      <c r="AN95" s="187"/>
      <c r="AO95" s="187"/>
      <c r="AP95" s="186" t="s">
        <v>212</v>
      </c>
      <c r="AQ95" s="186"/>
      <c r="AR95" s="47"/>
      <c r="AS95" s="47"/>
      <c r="AT95" s="47" t="s">
        <v>213</v>
      </c>
      <c r="AU95" s="187"/>
      <c r="AV95" s="187"/>
      <c r="AW95" s="187"/>
      <c r="AX95" s="187"/>
      <c r="AY95" s="186" t="s">
        <v>212</v>
      </c>
      <c r="AZ95" s="186"/>
      <c r="BA95" s="47"/>
      <c r="BB95" s="47"/>
      <c r="BC95" s="47" t="s">
        <v>213</v>
      </c>
      <c r="BD95" s="187"/>
      <c r="BE95" s="187"/>
      <c r="BF95" s="187"/>
      <c r="BG95" s="187"/>
      <c r="BH95" s="186" t="s">
        <v>212</v>
      </c>
      <c r="BI95" s="186"/>
      <c r="BJ95" s="47"/>
      <c r="BK95" s="47"/>
      <c r="BL95" s="47" t="s">
        <v>213</v>
      </c>
      <c r="BM95" s="187"/>
      <c r="BN95" s="187"/>
      <c r="BO95" s="187"/>
      <c r="BP95" s="187"/>
      <c r="BQ95" s="186" t="s">
        <v>212</v>
      </c>
      <c r="BR95" s="186"/>
      <c r="BS95" s="47"/>
      <c r="BT95" s="47"/>
      <c r="BU95" s="47" t="s">
        <v>213</v>
      </c>
      <c r="BV95" s="187"/>
      <c r="BW95" s="187"/>
      <c r="BX95" s="187"/>
      <c r="BY95" s="187"/>
      <c r="BZ95" s="186" t="s">
        <v>212</v>
      </c>
      <c r="CA95" s="186"/>
      <c r="CB95" s="47"/>
      <c r="CC95" s="47"/>
      <c r="CD95" s="47" t="s">
        <v>213</v>
      </c>
      <c r="CE95" s="187"/>
      <c r="CF95" s="187"/>
      <c r="CG95" s="187"/>
      <c r="CH95" s="187"/>
      <c r="CI95" s="186" t="s">
        <v>212</v>
      </c>
      <c r="CJ95" s="186"/>
      <c r="CK95" s="47"/>
      <c r="CL95" s="47"/>
      <c r="CM95" s="47" t="s">
        <v>213</v>
      </c>
      <c r="CN95" s="187"/>
      <c r="CO95" s="187"/>
      <c r="CP95" s="187"/>
      <c r="CQ95" s="187"/>
      <c r="CR95" s="186" t="s">
        <v>212</v>
      </c>
      <c r="CS95" s="186"/>
      <c r="CT95" s="47"/>
      <c r="CU95" s="47"/>
      <c r="CV95" s="47" t="s">
        <v>213</v>
      </c>
      <c r="CW95" s="187"/>
      <c r="CX95" s="187"/>
      <c r="CY95" s="187"/>
      <c r="CZ95" s="187"/>
      <c r="DA95" s="186" t="s">
        <v>212</v>
      </c>
      <c r="DB95" s="186"/>
      <c r="DC95" s="47"/>
      <c r="DD95" s="47"/>
      <c r="DE95" s="47" t="s">
        <v>213</v>
      </c>
      <c r="DF95" s="187"/>
      <c r="DG95" s="187"/>
      <c r="DH95" s="187"/>
      <c r="DI95" s="187"/>
      <c r="DJ95" s="186" t="s">
        <v>212</v>
      </c>
      <c r="DK95" s="186"/>
      <c r="DL95" s="47"/>
      <c r="DM95" s="47"/>
      <c r="DN95" s="47" t="s">
        <v>213</v>
      </c>
      <c r="DO95" s="187"/>
      <c r="DP95" s="187"/>
      <c r="DQ95" s="187"/>
      <c r="DR95" s="187"/>
      <c r="DS95" s="186" t="s">
        <v>212</v>
      </c>
      <c r="DT95" s="186"/>
      <c r="DU95" s="47"/>
      <c r="DV95" s="47"/>
      <c r="DW95" s="47" t="s">
        <v>213</v>
      </c>
      <c r="DX95" s="187"/>
      <c r="DY95" s="187"/>
      <c r="DZ95" s="187"/>
      <c r="EA95" s="187"/>
      <c r="EB95" s="186" t="s">
        <v>212</v>
      </c>
      <c r="EC95" s="186"/>
      <c r="ED95" s="47"/>
      <c r="EE95" s="47"/>
      <c r="EF95" s="47" t="s">
        <v>213</v>
      </c>
      <c r="EG95" s="187"/>
      <c r="EH95" s="187"/>
      <c r="EI95" s="187"/>
      <c r="EJ95" s="187"/>
      <c r="EK95" s="186" t="s">
        <v>212</v>
      </c>
      <c r="EL95" s="186"/>
      <c r="EM95" s="47"/>
      <c r="EN95" s="47"/>
      <c r="EO95" s="47" t="s">
        <v>213</v>
      </c>
      <c r="EP95" s="187"/>
      <c r="EQ95" s="187"/>
      <c r="ER95" s="187"/>
      <c r="ES95" s="187"/>
      <c r="ET95" s="186" t="s">
        <v>212</v>
      </c>
      <c r="EU95" s="186"/>
      <c r="EV95" s="47"/>
      <c r="EW95" s="47"/>
      <c r="EX95" s="47" t="s">
        <v>213</v>
      </c>
      <c r="EY95" s="187"/>
      <c r="EZ95" s="187"/>
      <c r="FA95" s="187"/>
      <c r="FB95" s="187"/>
    </row>
    <row r="96" spans="1:158" s="24" customFormat="1" ht="12" thickBot="1">
      <c r="A96" s="63" t="s">
        <v>217</v>
      </c>
      <c r="B96" s="69" t="s">
        <v>218</v>
      </c>
      <c r="C96" s="22"/>
      <c r="D96" s="23"/>
      <c r="E96" s="23"/>
      <c r="F96" s="94"/>
      <c r="G96" s="188"/>
      <c r="H96" s="174"/>
      <c r="I96" s="174"/>
      <c r="J96" s="174"/>
      <c r="K96" s="174"/>
      <c r="L96" s="174"/>
      <c r="M96" s="64" t="s">
        <v>213</v>
      </c>
      <c r="N96" s="174">
        <v>4</v>
      </c>
      <c r="O96" s="174"/>
      <c r="P96" s="175"/>
      <c r="Q96" s="177"/>
      <c r="R96" s="168"/>
      <c r="S96" s="177"/>
      <c r="T96" s="168"/>
      <c r="U96" s="177"/>
      <c r="V96" s="168"/>
      <c r="W96" s="177"/>
      <c r="X96" s="168"/>
      <c r="Y96" s="177"/>
      <c r="Z96" s="168"/>
      <c r="AA96" s="177"/>
      <c r="AB96" s="168"/>
      <c r="AC96" s="177"/>
      <c r="AD96" s="168"/>
      <c r="AE96" s="48" t="s">
        <v>212</v>
      </c>
      <c r="AF96" s="66">
        <v>144</v>
      </c>
      <c r="AG96" s="176"/>
      <c r="AH96" s="177"/>
      <c r="AI96" s="177"/>
      <c r="AJ96" s="177"/>
      <c r="AK96" s="64" t="s">
        <v>213</v>
      </c>
      <c r="AL96" s="178"/>
      <c r="AM96" s="178"/>
      <c r="AN96" s="178"/>
      <c r="AO96" s="178"/>
      <c r="AP96" s="177"/>
      <c r="AQ96" s="177"/>
      <c r="AR96" s="177"/>
      <c r="AS96" s="177"/>
      <c r="AT96" s="64" t="s">
        <v>213</v>
      </c>
      <c r="AU96" s="178"/>
      <c r="AV96" s="178"/>
      <c r="AW96" s="178"/>
      <c r="AX96" s="178"/>
      <c r="AY96" s="177"/>
      <c r="AZ96" s="177"/>
      <c r="BA96" s="177"/>
      <c r="BB96" s="177"/>
      <c r="BC96" s="64" t="s">
        <v>213</v>
      </c>
      <c r="BD96" s="178"/>
      <c r="BE96" s="178"/>
      <c r="BF96" s="178"/>
      <c r="BG96" s="178"/>
      <c r="BH96" s="177"/>
      <c r="BI96" s="177"/>
      <c r="BJ96" s="177"/>
      <c r="BK96" s="177"/>
      <c r="BL96" s="64" t="s">
        <v>213</v>
      </c>
      <c r="BM96" s="178"/>
      <c r="BN96" s="178"/>
      <c r="BO96" s="178"/>
      <c r="BP96" s="178"/>
      <c r="BQ96" s="177"/>
      <c r="BR96" s="177"/>
      <c r="BS96" s="177"/>
      <c r="BT96" s="177"/>
      <c r="BU96" s="64" t="s">
        <v>213</v>
      </c>
      <c r="BV96" s="178"/>
      <c r="BW96" s="178"/>
      <c r="BX96" s="178"/>
      <c r="BY96" s="178"/>
      <c r="BZ96" s="177"/>
      <c r="CA96" s="177"/>
      <c r="CB96" s="177"/>
      <c r="CC96" s="177"/>
      <c r="CD96" s="64" t="s">
        <v>213</v>
      </c>
      <c r="CE96" s="178"/>
      <c r="CF96" s="178"/>
      <c r="CG96" s="178"/>
      <c r="CH96" s="178"/>
      <c r="CI96" s="177"/>
      <c r="CJ96" s="177"/>
      <c r="CK96" s="177"/>
      <c r="CL96" s="177"/>
      <c r="CM96" s="64" t="s">
        <v>213</v>
      </c>
      <c r="CN96" s="178"/>
      <c r="CO96" s="178"/>
      <c r="CP96" s="178"/>
      <c r="CQ96" s="178"/>
      <c r="CR96" s="177"/>
      <c r="CS96" s="177"/>
      <c r="CT96" s="177"/>
      <c r="CU96" s="177"/>
      <c r="CV96" s="64" t="s">
        <v>213</v>
      </c>
      <c r="CW96" s="178"/>
      <c r="CX96" s="178"/>
      <c r="CY96" s="178"/>
      <c r="CZ96" s="178"/>
      <c r="DA96" s="177"/>
      <c r="DB96" s="177"/>
      <c r="DC96" s="177"/>
      <c r="DD96" s="177"/>
      <c r="DE96" s="64" t="s">
        <v>213</v>
      </c>
      <c r="DF96" s="178"/>
      <c r="DG96" s="178"/>
      <c r="DH96" s="178"/>
      <c r="DI96" s="178"/>
      <c r="DJ96" s="177"/>
      <c r="DK96" s="177"/>
      <c r="DL96" s="177"/>
      <c r="DM96" s="177"/>
      <c r="DN96" s="64" t="s">
        <v>213</v>
      </c>
      <c r="DO96" s="178"/>
      <c r="DP96" s="178"/>
      <c r="DQ96" s="178"/>
      <c r="DR96" s="178"/>
      <c r="DS96" s="177"/>
      <c r="DT96" s="177"/>
      <c r="DU96" s="177"/>
      <c r="DV96" s="177"/>
      <c r="DW96" s="64" t="s">
        <v>213</v>
      </c>
      <c r="DX96" s="178"/>
      <c r="DY96" s="178"/>
      <c r="DZ96" s="178"/>
      <c r="EA96" s="178"/>
      <c r="EB96" s="177"/>
      <c r="EC96" s="177"/>
      <c r="ED96" s="177"/>
      <c r="EE96" s="177"/>
      <c r="EF96" s="64" t="s">
        <v>213</v>
      </c>
      <c r="EG96" s="178"/>
      <c r="EH96" s="178"/>
      <c r="EI96" s="178"/>
      <c r="EJ96" s="178"/>
      <c r="EK96" s="177"/>
      <c r="EL96" s="177"/>
      <c r="EM96" s="177"/>
      <c r="EN96" s="177"/>
      <c r="EO96" s="64" t="s">
        <v>213</v>
      </c>
      <c r="EP96" s="178"/>
      <c r="EQ96" s="178"/>
      <c r="ER96" s="178"/>
      <c r="ES96" s="178"/>
      <c r="ET96" s="177"/>
      <c r="EU96" s="177"/>
      <c r="EV96" s="177"/>
      <c r="EW96" s="177"/>
      <c r="EX96" s="64" t="s">
        <v>213</v>
      </c>
      <c r="EY96" s="178"/>
      <c r="EZ96" s="178"/>
      <c r="FA96" s="178"/>
      <c r="FB96" s="178"/>
    </row>
    <row r="97" spans="1:158" s="24" customFormat="1" ht="21.75" thickBot="1">
      <c r="A97" s="63"/>
      <c r="B97" s="25" t="s">
        <v>219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64" t="s">
        <v>213</v>
      </c>
      <c r="N97" s="174">
        <v>6</v>
      </c>
      <c r="O97" s="174"/>
      <c r="P97" s="175"/>
      <c r="Q97" s="177"/>
      <c r="R97" s="168"/>
      <c r="S97" s="177"/>
      <c r="T97" s="168"/>
      <c r="U97" s="177"/>
      <c r="V97" s="168"/>
      <c r="W97" s="177"/>
      <c r="X97" s="168"/>
      <c r="Y97" s="177"/>
      <c r="Z97" s="168"/>
      <c r="AA97" s="177"/>
      <c r="AB97" s="168"/>
      <c r="AC97" s="177"/>
      <c r="AD97" s="168"/>
      <c r="AE97" s="48" t="s">
        <v>212</v>
      </c>
      <c r="AF97" s="66">
        <v>216</v>
      </c>
      <c r="AG97" s="176"/>
      <c r="AH97" s="177"/>
      <c r="AI97" s="177"/>
      <c r="AJ97" s="177"/>
      <c r="AK97" s="64" t="s">
        <v>213</v>
      </c>
      <c r="AL97" s="178"/>
      <c r="AM97" s="178"/>
      <c r="AN97" s="178"/>
      <c r="AO97" s="178"/>
      <c r="AP97" s="177"/>
      <c r="AQ97" s="177"/>
      <c r="AR97" s="177"/>
      <c r="AS97" s="177"/>
      <c r="AT97" s="64" t="s">
        <v>213</v>
      </c>
      <c r="AU97" s="178"/>
      <c r="AV97" s="178"/>
      <c r="AW97" s="178"/>
      <c r="AX97" s="178"/>
      <c r="AY97" s="177"/>
      <c r="AZ97" s="177"/>
      <c r="BA97" s="177"/>
      <c r="BB97" s="177"/>
      <c r="BC97" s="64" t="s">
        <v>213</v>
      </c>
      <c r="BD97" s="178"/>
      <c r="BE97" s="178"/>
      <c r="BF97" s="178"/>
      <c r="BG97" s="178"/>
      <c r="BH97" s="177"/>
      <c r="BI97" s="177"/>
      <c r="BJ97" s="177"/>
      <c r="BK97" s="177"/>
      <c r="BL97" s="64" t="s">
        <v>213</v>
      </c>
      <c r="BM97" s="178"/>
      <c r="BN97" s="178"/>
      <c r="BO97" s="178"/>
      <c r="BP97" s="178"/>
      <c r="BQ97" s="177"/>
      <c r="BR97" s="177"/>
      <c r="BS97" s="177"/>
      <c r="BT97" s="177"/>
      <c r="BU97" s="64" t="s">
        <v>213</v>
      </c>
      <c r="BV97" s="178"/>
      <c r="BW97" s="178"/>
      <c r="BX97" s="178"/>
      <c r="BY97" s="178"/>
      <c r="BZ97" s="177"/>
      <c r="CA97" s="177"/>
      <c r="CB97" s="177"/>
      <c r="CC97" s="177"/>
      <c r="CD97" s="64" t="s">
        <v>213</v>
      </c>
      <c r="CE97" s="178"/>
      <c r="CF97" s="178"/>
      <c r="CG97" s="178"/>
      <c r="CH97" s="178"/>
      <c r="CI97" s="177"/>
      <c r="CJ97" s="177"/>
      <c r="CK97" s="177"/>
      <c r="CL97" s="177"/>
      <c r="CM97" s="64" t="s">
        <v>213</v>
      </c>
      <c r="CN97" s="178"/>
      <c r="CO97" s="178"/>
      <c r="CP97" s="178"/>
      <c r="CQ97" s="178"/>
      <c r="CR97" s="177"/>
      <c r="CS97" s="177"/>
      <c r="CT97" s="177"/>
      <c r="CU97" s="177"/>
      <c r="CV97" s="64" t="s">
        <v>213</v>
      </c>
      <c r="CW97" s="178"/>
      <c r="CX97" s="178"/>
      <c r="CY97" s="178"/>
      <c r="CZ97" s="178"/>
      <c r="DA97" s="177"/>
      <c r="DB97" s="177"/>
      <c r="DC97" s="177"/>
      <c r="DD97" s="177"/>
      <c r="DE97" s="64" t="s">
        <v>213</v>
      </c>
      <c r="DF97" s="178"/>
      <c r="DG97" s="178"/>
      <c r="DH97" s="178"/>
      <c r="DI97" s="178"/>
      <c r="DJ97" s="177"/>
      <c r="DK97" s="177"/>
      <c r="DL97" s="177"/>
      <c r="DM97" s="177"/>
      <c r="DN97" s="64" t="s">
        <v>213</v>
      </c>
      <c r="DO97" s="178"/>
      <c r="DP97" s="178"/>
      <c r="DQ97" s="178"/>
      <c r="DR97" s="178"/>
      <c r="DS97" s="177"/>
      <c r="DT97" s="177"/>
      <c r="DU97" s="177"/>
      <c r="DV97" s="177"/>
      <c r="DW97" s="64" t="s">
        <v>213</v>
      </c>
      <c r="DX97" s="178"/>
      <c r="DY97" s="178"/>
      <c r="DZ97" s="178"/>
      <c r="EA97" s="178"/>
      <c r="EB97" s="177"/>
      <c r="EC97" s="177"/>
      <c r="ED97" s="177"/>
      <c r="EE97" s="177"/>
      <c r="EF97" s="64" t="s">
        <v>213</v>
      </c>
      <c r="EG97" s="178"/>
      <c r="EH97" s="178"/>
      <c r="EI97" s="178"/>
      <c r="EJ97" s="178"/>
      <c r="EK97" s="177"/>
      <c r="EL97" s="177"/>
      <c r="EM97" s="177"/>
      <c r="EN97" s="177"/>
      <c r="EO97" s="64" t="s">
        <v>213</v>
      </c>
      <c r="EP97" s="178"/>
      <c r="EQ97" s="178"/>
      <c r="ER97" s="178"/>
      <c r="ES97" s="178"/>
      <c r="ET97" s="177"/>
      <c r="EU97" s="177"/>
      <c r="EV97" s="177"/>
      <c r="EW97" s="177"/>
      <c r="EX97" s="64" t="s">
        <v>213</v>
      </c>
      <c r="EY97" s="178"/>
      <c r="EZ97" s="178"/>
      <c r="FA97" s="178"/>
      <c r="FB97" s="178"/>
    </row>
    <row r="98" spans="1:158" ht="23.25" thickBot="1">
      <c r="A98" s="34"/>
      <c r="B98" s="41" t="s">
        <v>220</v>
      </c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34" t="s">
        <v>213</v>
      </c>
      <c r="N98" s="163">
        <v>4</v>
      </c>
      <c r="O98" s="163"/>
      <c r="P98" s="190"/>
      <c r="Q98" s="161"/>
      <c r="R98" s="191"/>
      <c r="S98" s="161"/>
      <c r="T98" s="191"/>
      <c r="U98" s="161"/>
      <c r="V98" s="191"/>
      <c r="W98" s="161"/>
      <c r="X98" s="191"/>
      <c r="Y98" s="161"/>
      <c r="Z98" s="191"/>
      <c r="AA98" s="161"/>
      <c r="AB98" s="191"/>
      <c r="AC98" s="161"/>
      <c r="AD98" s="191"/>
      <c r="AE98" s="48" t="s">
        <v>212</v>
      </c>
      <c r="AF98" s="67">
        <v>144</v>
      </c>
      <c r="AG98" s="164"/>
      <c r="AH98" s="161"/>
      <c r="AI98" s="161"/>
      <c r="AJ98" s="161"/>
      <c r="AK98" s="34" t="s">
        <v>213</v>
      </c>
      <c r="AL98" s="3"/>
      <c r="AM98" s="192"/>
      <c r="AN98" s="192"/>
      <c r="AO98" s="192"/>
      <c r="AP98" s="161"/>
      <c r="AQ98" s="161"/>
      <c r="AR98" s="161"/>
      <c r="AS98" s="161"/>
      <c r="AT98" s="34" t="s">
        <v>213</v>
      </c>
      <c r="AU98" s="3"/>
      <c r="AV98" s="192"/>
      <c r="AW98" s="192"/>
      <c r="AX98" s="192"/>
      <c r="AY98" s="161"/>
      <c r="AZ98" s="161"/>
      <c r="BA98" s="161"/>
      <c r="BB98" s="161"/>
      <c r="BC98" s="34" t="s">
        <v>213</v>
      </c>
      <c r="BD98" s="3"/>
      <c r="BE98" s="192"/>
      <c r="BF98" s="192"/>
      <c r="BG98" s="192"/>
      <c r="BH98" s="161"/>
      <c r="BI98" s="161"/>
      <c r="BJ98" s="161"/>
      <c r="BK98" s="161"/>
      <c r="BL98" s="34" t="s">
        <v>213</v>
      </c>
      <c r="BM98" s="3"/>
      <c r="BN98" s="192"/>
      <c r="BO98" s="192"/>
      <c r="BP98" s="192"/>
      <c r="BQ98" s="161"/>
      <c r="BR98" s="161"/>
      <c r="BS98" s="161"/>
      <c r="BT98" s="161"/>
      <c r="BU98" s="34" t="s">
        <v>213</v>
      </c>
      <c r="BV98" s="3"/>
      <c r="BW98" s="192"/>
      <c r="BX98" s="192"/>
      <c r="BY98" s="192"/>
      <c r="BZ98" s="161"/>
      <c r="CA98" s="161"/>
      <c r="CB98" s="161"/>
      <c r="CC98" s="161"/>
      <c r="CD98" s="34" t="s">
        <v>213</v>
      </c>
      <c r="CE98" s="3"/>
      <c r="CF98" s="192"/>
      <c r="CG98" s="192"/>
      <c r="CH98" s="192"/>
      <c r="CI98" s="161"/>
      <c r="CJ98" s="161"/>
      <c r="CK98" s="161"/>
      <c r="CL98" s="161"/>
      <c r="CM98" s="34" t="s">
        <v>213</v>
      </c>
      <c r="CN98" s="3"/>
      <c r="CO98" s="192"/>
      <c r="CP98" s="192"/>
      <c r="CQ98" s="192"/>
      <c r="CR98" s="161"/>
      <c r="CS98" s="161"/>
      <c r="CT98" s="161"/>
      <c r="CU98" s="161"/>
      <c r="CV98" s="34" t="s">
        <v>213</v>
      </c>
      <c r="CW98" s="3"/>
      <c r="CX98" s="192"/>
      <c r="CY98" s="192"/>
      <c r="CZ98" s="192"/>
      <c r="DA98" s="161"/>
      <c r="DB98" s="161"/>
      <c r="DC98" s="161"/>
      <c r="DD98" s="161"/>
      <c r="DE98" s="34" t="s">
        <v>213</v>
      </c>
      <c r="DF98" s="3"/>
      <c r="DG98" s="192"/>
      <c r="DH98" s="192"/>
      <c r="DI98" s="192"/>
      <c r="DJ98" s="161"/>
      <c r="DK98" s="161"/>
      <c r="DL98" s="161"/>
      <c r="DM98" s="161"/>
      <c r="DN98" s="34" t="s">
        <v>213</v>
      </c>
      <c r="DO98" s="3"/>
      <c r="DP98" s="192"/>
      <c r="DQ98" s="192"/>
      <c r="DR98" s="192"/>
      <c r="DS98" s="161"/>
      <c r="DT98" s="161"/>
      <c r="DU98" s="161"/>
      <c r="DV98" s="161"/>
      <c r="DW98" s="34" t="s">
        <v>213</v>
      </c>
      <c r="DX98" s="3"/>
      <c r="DY98" s="192"/>
      <c r="DZ98" s="192"/>
      <c r="EA98" s="192"/>
      <c r="EB98" s="161"/>
      <c r="EC98" s="161"/>
      <c r="ED98" s="161"/>
      <c r="EE98" s="161"/>
      <c r="EF98" s="34" t="s">
        <v>213</v>
      </c>
      <c r="EG98" s="3"/>
      <c r="EH98" s="192"/>
      <c r="EI98" s="192"/>
      <c r="EJ98" s="192"/>
      <c r="EK98" s="161"/>
      <c r="EL98" s="161"/>
      <c r="EM98" s="161"/>
      <c r="EN98" s="161"/>
      <c r="EO98" s="34" t="s">
        <v>213</v>
      </c>
      <c r="EP98" s="3"/>
      <c r="EQ98" s="192"/>
      <c r="ER98" s="192"/>
      <c r="ES98" s="192"/>
      <c r="ET98" s="161"/>
      <c r="EU98" s="161"/>
      <c r="EV98" s="161"/>
      <c r="EW98" s="161"/>
      <c r="EX98" s="34" t="s">
        <v>213</v>
      </c>
      <c r="EY98" s="3"/>
      <c r="EZ98" s="192"/>
      <c r="FA98" s="192"/>
      <c r="FB98" s="192"/>
    </row>
    <row r="99" spans="1:158" ht="23.25" thickBot="1">
      <c r="A99" s="34"/>
      <c r="B99" s="41" t="s">
        <v>221</v>
      </c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34" t="s">
        <v>213</v>
      </c>
      <c r="N99" s="163">
        <v>2</v>
      </c>
      <c r="O99" s="163"/>
      <c r="P99" s="190"/>
      <c r="Q99" s="161"/>
      <c r="R99" s="191"/>
      <c r="S99" s="161"/>
      <c r="T99" s="191"/>
      <c r="U99" s="161"/>
      <c r="V99" s="191"/>
      <c r="W99" s="161"/>
      <c r="X99" s="191"/>
      <c r="Y99" s="161"/>
      <c r="Z99" s="191"/>
      <c r="AA99" s="161"/>
      <c r="AB99" s="191"/>
      <c r="AC99" s="161"/>
      <c r="AD99" s="191"/>
      <c r="AE99" s="48" t="s">
        <v>212</v>
      </c>
      <c r="AF99" s="68">
        <v>72</v>
      </c>
      <c r="AG99" s="164"/>
      <c r="AH99" s="161"/>
      <c r="AI99" s="161"/>
      <c r="AJ99" s="161"/>
      <c r="AK99" s="34" t="s">
        <v>213</v>
      </c>
      <c r="AL99" s="3"/>
      <c r="AM99" s="192"/>
      <c r="AN99" s="192"/>
      <c r="AO99" s="192"/>
      <c r="AP99" s="161"/>
      <c r="AQ99" s="161"/>
      <c r="AR99" s="161"/>
      <c r="AS99" s="161"/>
      <c r="AT99" s="34" t="s">
        <v>213</v>
      </c>
      <c r="AU99" s="3"/>
      <c r="AV99" s="192"/>
      <c r="AW99" s="192"/>
      <c r="AX99" s="192"/>
      <c r="AY99" s="161"/>
      <c r="AZ99" s="161"/>
      <c r="BA99" s="161"/>
      <c r="BB99" s="161"/>
      <c r="BC99" s="34" t="s">
        <v>213</v>
      </c>
      <c r="BD99" s="3"/>
      <c r="BE99" s="192"/>
      <c r="BF99" s="192"/>
      <c r="BG99" s="192"/>
      <c r="BH99" s="161"/>
      <c r="BI99" s="161"/>
      <c r="BJ99" s="161"/>
      <c r="BK99" s="161"/>
      <c r="BL99" s="34" t="s">
        <v>213</v>
      </c>
      <c r="BM99" s="3"/>
      <c r="BN99" s="192"/>
      <c r="BO99" s="192"/>
      <c r="BP99" s="192"/>
      <c r="BQ99" s="161"/>
      <c r="BR99" s="161"/>
      <c r="BS99" s="161"/>
      <c r="BT99" s="161"/>
      <c r="BU99" s="34" t="s">
        <v>213</v>
      </c>
      <c r="BV99" s="3"/>
      <c r="BW99" s="192"/>
      <c r="BX99" s="192"/>
      <c r="BY99" s="192"/>
      <c r="BZ99" s="161"/>
      <c r="CA99" s="161"/>
      <c r="CB99" s="161"/>
      <c r="CC99" s="161"/>
      <c r="CD99" s="34" t="s">
        <v>213</v>
      </c>
      <c r="CE99" s="3"/>
      <c r="CF99" s="192"/>
      <c r="CG99" s="192"/>
      <c r="CH99" s="192"/>
      <c r="CI99" s="161"/>
      <c r="CJ99" s="161"/>
      <c r="CK99" s="161"/>
      <c r="CL99" s="161"/>
      <c r="CM99" s="34" t="s">
        <v>213</v>
      </c>
      <c r="CN99" s="3"/>
      <c r="CO99" s="192"/>
      <c r="CP99" s="192"/>
      <c r="CQ99" s="192"/>
      <c r="CR99" s="161"/>
      <c r="CS99" s="161"/>
      <c r="CT99" s="161"/>
      <c r="CU99" s="161"/>
      <c r="CV99" s="34" t="s">
        <v>213</v>
      </c>
      <c r="CW99" s="3"/>
      <c r="CX99" s="192"/>
      <c r="CY99" s="192"/>
      <c r="CZ99" s="192"/>
      <c r="DA99" s="161"/>
      <c r="DB99" s="161"/>
      <c r="DC99" s="161"/>
      <c r="DD99" s="161"/>
      <c r="DE99" s="34" t="s">
        <v>213</v>
      </c>
      <c r="DF99" s="3"/>
      <c r="DG99" s="192"/>
      <c r="DH99" s="192"/>
      <c r="DI99" s="192"/>
      <c r="DJ99" s="161"/>
      <c r="DK99" s="161"/>
      <c r="DL99" s="161"/>
      <c r="DM99" s="161"/>
      <c r="DN99" s="34" t="s">
        <v>213</v>
      </c>
      <c r="DO99" s="3"/>
      <c r="DP99" s="192"/>
      <c r="DQ99" s="192"/>
      <c r="DR99" s="192"/>
      <c r="DS99" s="161"/>
      <c r="DT99" s="161"/>
      <c r="DU99" s="161"/>
      <c r="DV99" s="161"/>
      <c r="DW99" s="34" t="s">
        <v>213</v>
      </c>
      <c r="DX99" s="3"/>
      <c r="DY99" s="192"/>
      <c r="DZ99" s="192"/>
      <c r="EA99" s="192"/>
      <c r="EB99" s="161"/>
      <c r="EC99" s="161"/>
      <c r="ED99" s="161"/>
      <c r="EE99" s="161"/>
      <c r="EF99" s="34" t="s">
        <v>213</v>
      </c>
      <c r="EG99" s="3"/>
      <c r="EH99" s="192"/>
      <c r="EI99" s="192"/>
      <c r="EJ99" s="192"/>
      <c r="EK99" s="161"/>
      <c r="EL99" s="161"/>
      <c r="EM99" s="161"/>
      <c r="EN99" s="161"/>
      <c r="EO99" s="34" t="s">
        <v>213</v>
      </c>
      <c r="EP99" s="3"/>
      <c r="EQ99" s="192"/>
      <c r="ER99" s="192"/>
      <c r="ES99" s="192"/>
      <c r="ET99" s="161"/>
      <c r="EU99" s="161"/>
      <c r="EV99" s="161"/>
      <c r="EW99" s="161"/>
      <c r="EX99" s="34" t="s">
        <v>213</v>
      </c>
      <c r="EY99" s="3"/>
      <c r="EZ99" s="192"/>
      <c r="FA99" s="192"/>
      <c r="FB99" s="192"/>
    </row>
    <row r="100" spans="1:158" ht="12" thickBot="1">
      <c r="A100" s="19"/>
      <c r="B100" s="194" t="s">
        <v>323</v>
      </c>
      <c r="C100" s="194"/>
      <c r="D100" s="194"/>
      <c r="E100" s="194"/>
      <c r="F100" s="194"/>
      <c r="G100" s="20"/>
      <c r="H100" s="195" t="s">
        <v>338</v>
      </c>
      <c r="I100" s="195"/>
      <c r="J100" s="195"/>
      <c r="K100" s="195"/>
      <c r="L100" s="195"/>
      <c r="M100" s="195"/>
      <c r="N100" s="195"/>
      <c r="O100" s="195"/>
      <c r="P100" s="196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7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</row>
    <row r="101" spans="1:158" s="24" customFormat="1" ht="21.75" thickBot="1">
      <c r="A101" s="57"/>
      <c r="B101" s="60" t="s">
        <v>222</v>
      </c>
      <c r="C101" s="57">
        <f>C35+C10</f>
        <v>23</v>
      </c>
      <c r="D101" s="57">
        <f>D35+D10</f>
        <v>19</v>
      </c>
      <c r="E101" s="57">
        <f>E35+E10</f>
        <v>25</v>
      </c>
      <c r="F101" s="57">
        <f>F35+F10</f>
        <v>3</v>
      </c>
      <c r="G101" s="57"/>
      <c r="H101" s="57">
        <f>H35+H10</f>
        <v>6096</v>
      </c>
      <c r="I101" s="57">
        <f aca="true" t="shared" si="27" ref="I101:AF101">I35+I10</f>
        <v>0</v>
      </c>
      <c r="J101" s="57">
        <f t="shared" si="27"/>
        <v>1992</v>
      </c>
      <c r="K101" s="57">
        <f t="shared" si="27"/>
        <v>0</v>
      </c>
      <c r="L101" s="57">
        <f t="shared" si="27"/>
        <v>4104</v>
      </c>
      <c r="M101" s="57">
        <f t="shared" si="27"/>
        <v>2483</v>
      </c>
      <c r="N101" s="57">
        <f t="shared" si="27"/>
        <v>1384</v>
      </c>
      <c r="O101" s="57">
        <f t="shared" si="27"/>
        <v>192</v>
      </c>
      <c r="P101" s="57">
        <f t="shared" si="27"/>
        <v>45</v>
      </c>
      <c r="Q101" s="57">
        <f t="shared" si="27"/>
        <v>894</v>
      </c>
      <c r="R101" s="57">
        <f t="shared" si="27"/>
        <v>612</v>
      </c>
      <c r="S101" s="57">
        <f t="shared" si="27"/>
        <v>1175</v>
      </c>
      <c r="T101" s="57">
        <f t="shared" si="27"/>
        <v>792</v>
      </c>
      <c r="U101" s="57">
        <f t="shared" si="27"/>
        <v>640</v>
      </c>
      <c r="V101" s="57">
        <f t="shared" si="27"/>
        <v>432</v>
      </c>
      <c r="W101" s="57">
        <f t="shared" si="27"/>
        <v>376</v>
      </c>
      <c r="X101" s="57">
        <f t="shared" si="27"/>
        <v>252</v>
      </c>
      <c r="Y101" s="57">
        <f t="shared" si="27"/>
        <v>741</v>
      </c>
      <c r="Z101" s="57">
        <f t="shared" si="27"/>
        <v>504</v>
      </c>
      <c r="AA101" s="57">
        <f t="shared" si="27"/>
        <v>1013</v>
      </c>
      <c r="AB101" s="57">
        <f t="shared" si="27"/>
        <v>684</v>
      </c>
      <c r="AC101" s="57">
        <f t="shared" si="27"/>
        <v>789</v>
      </c>
      <c r="AD101" s="57">
        <f t="shared" si="27"/>
        <v>528</v>
      </c>
      <c r="AE101" s="57">
        <f t="shared" si="27"/>
        <v>438</v>
      </c>
      <c r="AF101" s="57">
        <f t="shared" si="27"/>
        <v>300</v>
      </c>
      <c r="AG101" s="82"/>
      <c r="AH101" s="23"/>
      <c r="AI101" s="23"/>
      <c r="AJ101" s="23"/>
      <c r="AK101" s="23"/>
      <c r="AL101" s="23"/>
      <c r="AM101" s="23"/>
      <c r="AN101" s="23"/>
      <c r="AO101" s="26"/>
      <c r="AP101" s="22"/>
      <c r="AQ101" s="23"/>
      <c r="AR101" s="23"/>
      <c r="AS101" s="23"/>
      <c r="AT101" s="23"/>
      <c r="AU101" s="23"/>
      <c r="AV101" s="23"/>
      <c r="AW101" s="23"/>
      <c r="AX101" s="26"/>
      <c r="AY101" s="22"/>
      <c r="AZ101" s="23"/>
      <c r="BA101" s="23"/>
      <c r="BB101" s="23"/>
      <c r="BC101" s="23"/>
      <c r="BD101" s="23"/>
      <c r="BE101" s="23"/>
      <c r="BF101" s="23"/>
      <c r="BG101" s="26"/>
      <c r="BH101" s="22"/>
      <c r="BI101" s="23"/>
      <c r="BJ101" s="23"/>
      <c r="BK101" s="23"/>
      <c r="BL101" s="23"/>
      <c r="BM101" s="23"/>
      <c r="BN101" s="23"/>
      <c r="BO101" s="23"/>
      <c r="BP101" s="26"/>
      <c r="BQ101" s="22"/>
      <c r="BR101" s="23"/>
      <c r="BS101" s="23"/>
      <c r="BT101" s="23"/>
      <c r="BU101" s="23"/>
      <c r="BV101" s="23"/>
      <c r="BW101" s="23"/>
      <c r="BX101" s="23"/>
      <c r="BY101" s="26"/>
      <c r="BZ101" s="22"/>
      <c r="CA101" s="23"/>
      <c r="CB101" s="23"/>
      <c r="CC101" s="23"/>
      <c r="CD101" s="23"/>
      <c r="CE101" s="23"/>
      <c r="CF101" s="23"/>
      <c r="CG101" s="23"/>
      <c r="CH101" s="26"/>
      <c r="CI101" s="22"/>
      <c r="CJ101" s="23"/>
      <c r="CK101" s="23"/>
      <c r="CL101" s="23"/>
      <c r="CM101" s="23"/>
      <c r="CN101" s="23"/>
      <c r="CO101" s="23"/>
      <c r="CP101" s="23"/>
      <c r="CQ101" s="26"/>
      <c r="CR101" s="22"/>
      <c r="CS101" s="23"/>
      <c r="CT101" s="23"/>
      <c r="CU101" s="23"/>
      <c r="CV101" s="23"/>
      <c r="CW101" s="23"/>
      <c r="CX101" s="23"/>
      <c r="CY101" s="23"/>
      <c r="CZ101" s="26"/>
      <c r="DA101" s="22"/>
      <c r="DB101" s="23"/>
      <c r="DC101" s="23"/>
      <c r="DD101" s="23"/>
      <c r="DE101" s="23"/>
      <c r="DF101" s="23"/>
      <c r="DG101" s="23"/>
      <c r="DH101" s="23"/>
      <c r="DI101" s="26"/>
      <c r="DJ101" s="22"/>
      <c r="DK101" s="23"/>
      <c r="DL101" s="23"/>
      <c r="DM101" s="23"/>
      <c r="DN101" s="23"/>
      <c r="DO101" s="23"/>
      <c r="DP101" s="23"/>
      <c r="DQ101" s="23"/>
      <c r="DR101" s="26"/>
      <c r="DS101" s="22"/>
      <c r="DT101" s="23"/>
      <c r="DU101" s="23"/>
      <c r="DV101" s="23"/>
      <c r="DW101" s="23"/>
      <c r="DX101" s="23"/>
      <c r="DY101" s="23"/>
      <c r="DZ101" s="23"/>
      <c r="EA101" s="26"/>
      <c r="EB101" s="22"/>
      <c r="EC101" s="23"/>
      <c r="ED101" s="23"/>
      <c r="EE101" s="23"/>
      <c r="EF101" s="23"/>
      <c r="EG101" s="23"/>
      <c r="EH101" s="23"/>
      <c r="EI101" s="23"/>
      <c r="EJ101" s="26"/>
      <c r="EK101" s="22"/>
      <c r="EL101" s="23"/>
      <c r="EM101" s="23"/>
      <c r="EN101" s="23"/>
      <c r="EO101" s="23"/>
      <c r="EP101" s="23"/>
      <c r="EQ101" s="23"/>
      <c r="ER101" s="23"/>
      <c r="ES101" s="26"/>
      <c r="ET101" s="22"/>
      <c r="EU101" s="23"/>
      <c r="EV101" s="23"/>
      <c r="EW101" s="23"/>
      <c r="EX101" s="23"/>
      <c r="EY101" s="23"/>
      <c r="EZ101" s="23"/>
      <c r="FA101" s="23"/>
      <c r="FB101" s="26"/>
    </row>
    <row r="102" spans="1:158" ht="11.25">
      <c r="A102" s="198"/>
      <c r="B102" s="199" t="s">
        <v>223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200"/>
      <c r="Q102" s="201">
        <f>COUNTIF($C$13:$C$16,1)+COUNTIF($C$18,1)+COUNTIF($C$20,1)+COUNTIF($C$23:$C$27,1)+COUNTIF($C$29:$C$30,1)+COUNTIF($C$32,1)+COUNTIF($C$37:$C$41,1)+COUNTIF($C$44:$C$46,1)+COUNTIF($C$49:$C$63,1)+COUNTIF($C$66:$C$71,1)+COUNTIF($C$73:$C$77,1)+COUNTIF($C$79:$C$82,1)+COUNTIF($C$84:$C$87,1)+COUNTIF($C$89:$C$92,1)</f>
        <v>0</v>
      </c>
      <c r="R102" s="202"/>
      <c r="S102" s="201">
        <f>COUNTIF($C$13:$C$16,2)+COUNTIF($C$18,2)+COUNTIF($C$20,2)+COUNTIF($C$23:$C$27,2)+COUNTIF($C$29:$C$30,2)+COUNTIF($C$32,2)+COUNTIF($C$37:$C$41,2)+COUNTIF($C$44:$C$46,2)+COUNTIF($C$49:$C$63,2)+COUNTIF($C$66:$C$71,2)+COUNTIF($C$73:$C$77,2)+COUNTIF($C$79:$C$82,2)+COUNTIF($C$84:$C$87,2)+COUNTIF($C$89:$C$92,2)</f>
        <v>5</v>
      </c>
      <c r="T102" s="202"/>
      <c r="U102" s="201">
        <f>COUNTIF($C$13:$C$16,3)+COUNTIF($C$18,3)+COUNTIF($C$20,3)+COUNTIF($C$23:$C$27,3)+COUNTIF($C$29:$C$30,3)+COUNTIF($C$32,3)+COUNTIF($C$37:$C$41,3)+COUNTIF($C$44:$C$46,3)+COUNTIF($C$49:$C$63,3)+COUNTIF($C$66:$C$71,3)+COUNTIF($C$73:$C$77,3)+COUNTIF($C$79:$C$82,3)+COUNTIF($C$84:$C$87,3)+COUNTIF($C$89:$C$92,3)</f>
        <v>3</v>
      </c>
      <c r="V102" s="202"/>
      <c r="W102" s="201">
        <f>COUNTIF($C$13:$C$16,4)+COUNTIF($C$18,4)+COUNTIF($C$20,4)+COUNTIF($C$23:$C$27,4)+COUNTIF($C$29:$C$30,4)+COUNTIF($C$32,4)+COUNTIF($C$37:$C$41,4)+COUNTIF($C$44:$C$46,4)+COUNTIF($C$49:$C$63,4)+COUNTIF($C$66:$C$71,4)+COUNTIF($C$73:$C$77,4)+COUNTIF($C$79:$C$82,4)+COUNTIF($C$84:$C$87,4)+COUNTIF($C$89:$C$92,4)</f>
        <v>3</v>
      </c>
      <c r="X102" s="202"/>
      <c r="Y102" s="201">
        <f>COUNTIF($C$13:$C$16,5)+COUNTIF($C$18,5)+COUNTIF($C$20,5)+COUNTIF($C$23:$C$27,5)+COUNTIF($C$29:$C$30,5)+COUNTIF($C$32,5)+COUNTIF($C$37:$C$41,5)+COUNTIF($C$44:$C$46,5)+COUNTIF($C$49:$C$63,5)+COUNTIF($C$66:$C$71,5)+COUNTIF($C$73:$C$77,5)+COUNTIF($C$79:$C$82,5)+COUNTIF($C$84:$C$87,5)+COUNTIF($C$89:$C$92,5)</f>
        <v>2</v>
      </c>
      <c r="Z102" s="202"/>
      <c r="AA102" s="201">
        <f>COUNTIF($C$13:$C$16,6)+COUNTIF($C$18,6)+COUNTIF($C$20,6)+COUNTIF($C$23:$C$27,6)+COUNTIF($C$29:$C$30,6)+COUNTIF($C$32,6)+COUNTIF($C$37:$C$41,6)+COUNTIF($C$44:$C$46,6)+COUNTIF($C$49:$C$63,6)+COUNTIF($C$66:$C$71,6)+COUNTIF($C$73:$C$77,6)+COUNTIF($C$79:$C$82,6)+COUNTIF($C$84:$C$87,6)+COUNTIF($C$89:$C$92,6)</f>
        <v>4</v>
      </c>
      <c r="AB102" s="202"/>
      <c r="AC102" s="201">
        <f>COUNTIF($C$13:$C$16,7)+COUNTIF($C$18,7)+COUNTIF($C$20,7)+COUNTIF($C$23:$C$27,7)+COUNTIF($C$29:$C$30,7)+COUNTIF($C$32,7)+COUNTIF($C$37:$C$41,7)+COUNTIF($C$44:$C$46,7)+COUNTIF($C$49:$C$63,7)+COUNTIF($C$66:$C$71,7)+COUNTIF($C$73:$C$77,7)+COUNTIF($C$79:$C$82,7)+COUNTIF($C$84:$C$87,7)+COUNTIF($C$89:$C$92,7)</f>
        <v>2</v>
      </c>
      <c r="AD102" s="202"/>
      <c r="AE102" s="201">
        <f>COUNTIF($C$13:$C$16,8)+COUNTIF($C$18,8)+COUNTIF($C$20,8)+COUNTIF($C$23:$C$27,8)+COUNTIF($C$29:$C$30,8)+COUNTIF($C$32,8)+COUNTIF($C$37:$C$41,8)+COUNTIF($C$44:$C$46,8)+COUNTIF($C$49:$C$63,8)+COUNTIF($C$66:$C$71,8)+COUNTIF($C$73:$C$77,8)+COUNTIF($C$79:$C$82,8)+COUNTIF($C$84:$C$87,8)+COUNTIF($C$89:$C$92,8)</f>
        <v>4</v>
      </c>
      <c r="AF102" s="202"/>
      <c r="AG102" s="203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</row>
    <row r="103" spans="1:158" ht="11.25">
      <c r="A103" s="198"/>
      <c r="B103" s="199" t="s">
        <v>224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200"/>
      <c r="Q103" s="201">
        <f>COUNTIF($D$13:$D$16,1)+COUNTIF($D$18,1)+COUNTIF($D$20,1)+COUNTIF($D$23:$D$27,1)+COUNTIF($D$29:$D$30,1)+COUNTIF($D$32,1)+COUNTIF($D$37:$D$41,1)+COUNTIF($D$44:$D$46,1)+COUNTIF($D$49:$D$63,1)+COUNTIF($D$66:$D$71,1)+COUNTIF($D$73:$D$77,1)+COUNTIF($D$79:$D$82,1)+COUNTIF($D$84:$D$87,1)+COUNTIF($D$89:$D$92,1)</f>
        <v>3</v>
      </c>
      <c r="R103" s="202"/>
      <c r="S103" s="201">
        <f>COUNTIF($D$13:$D$16,2)+COUNTIF($D$18,2)+COUNTIF($D$20,2)+COUNTIF($D$23:$D$27,2)+COUNTIF($D$29:$D$30,2)+COUNTIF($D$32,2)+COUNTIF($D$37:$D$41,2)+COUNTIF($D$44:$D$46,2)+COUNTIF($D$49:$D$63,2)+COUNTIF($D$66:$D$71,2)+COUNTIF($D$73:$D$77,2)+COUNTIF($D$79:$D$82,2)+COUNTIF($D$84:$D$87,2)+COUNTIF($D$89:$D$92,2)</f>
        <v>2</v>
      </c>
      <c r="T103" s="202"/>
      <c r="U103" s="201">
        <f>COUNTIF($D$13:$D$16,3)+COUNTIF($D$18,3)+COUNTIF($D$20,3)+COUNTIF($D$23:$D$27,3)+COUNTIF($D$29:$D$30,3)+COUNTIF($D$32,3)+COUNTIF($D$37:$D$41,3)+COUNTIF($D$44:$D$46,3)+COUNTIF($D$49:$D$63,3)+COUNTIF($D$66:$D$71,3)+COUNTIF($D$73:$D$77,3)+COUNTIF($D$79:$D$82,3)+COUNTIF($D$84:$D$87,3)+COUNTIF($D$89:$D$92,3)</f>
        <v>0</v>
      </c>
      <c r="V103" s="202"/>
      <c r="W103" s="201">
        <f>COUNTIF($D$13:$D$16,4)+COUNTIF($D$18,4)+COUNTIF($D$20,4)+COUNTIF($D$23:$D$27,4)+COUNTIF($D$29:$D$30,4)+COUNTIF($D$32,4)+COUNTIF($D$37:$D$41,4)+COUNTIF($D$44:$D$46,4)+COUNTIF($D$49:$D$63,4)+COUNTIF($D$66:$D$71,4)+COUNTIF($D$73:$D$77,4)+COUNTIF($D$79:$D$82,4)+COUNTIF($D$84:$D$87,4)+COUNTIF($D$89:$D$92,4)+1</f>
        <v>2</v>
      </c>
      <c r="X103" s="202"/>
      <c r="Y103" s="201">
        <f>COUNTIF($D$13:$D$16,5)+COUNTIF($D$18,5)+COUNTIF($D$20,5)+COUNTIF($D$23:$D$27,5)+COUNTIF($D$29:$D$30,5)+COUNTIF($D$32,5)+COUNTIF($D$37:$D$41,5)+COUNTIF($D$44:$D$46,5)+COUNTIF($D$49:$D$63,5)+COUNTIF($D$66:$D$71,5)+COUNTIF($D$73:$D$77,5)+COUNTIF($D$79:$D$82,5)+COUNTIF($D$84:$D$87,5)+COUNTIF($D$89:$D$92,5)</f>
        <v>1</v>
      </c>
      <c r="Z103" s="202"/>
      <c r="AA103" s="201">
        <f>COUNTIF($D$13:$D$16,6)+COUNTIF($D$18,6)+COUNTIF($D$20,6)+COUNTIF($D$23:$D$27,6)+COUNTIF($D$29:$D$30,6)+COUNTIF($D$32,6)+COUNTIF($D$37:$D$41,6)+COUNTIF($D$44:$D$46,6)+COUNTIF($D$49:$D$63,6)+COUNTIF($D$66:$D$71,6)+COUNTIF($D$73:$D$77,6)+COUNTIF($D$79:$D$82,6)+COUNTIF($D$84:$D$87,6)+COUNTIF($D$89:$D$92,6)+1</f>
        <v>3</v>
      </c>
      <c r="AB103" s="202"/>
      <c r="AC103" s="201">
        <f>COUNTIF($D$13:$D$16,7)+COUNTIF($D$18,7)+COUNTIF($D$20,7)+COUNTIF($D$23:$D$27,7)+COUNTIF($D$29:$D$30,7)+COUNTIF($D$32,7)+COUNTIF($D$37:$D$41,7)+COUNTIF($D$44:$D$46,7)+COUNTIF($D$49:$D$63,7)+COUNTIF($D$66:$D$71,7)+COUNTIF($D$73:$D$77,7)+COUNTIF($D$79:$D$82,7)+COUNTIF($D$84:$D$87,7)+COUNTIF($D$89:$D$92,7)</f>
        <v>0</v>
      </c>
      <c r="AD103" s="202"/>
      <c r="AE103" s="201">
        <f>COUNTIF($D$13:$D$16,8)+COUNTIF($D$18,8)+COUNTIF($D$20,8)+COUNTIF($D$23:$D$27,8)+COUNTIF($D$29:$D$30,8)+COUNTIF($D$32,8)+COUNTIF($D$37:$D$41,8)+COUNTIF($D$44:$D$46,8)+COUNTIF($D$49:$D$63,8)+COUNTIF($D$66:$D$71,8)+COUNTIF($D$73:$D$77,8)+COUNTIF($D$79:$D$82,8)+COUNTIF($D$84:$D$87,8)+COUNTIF($D$89:$D$92,8)</f>
        <v>2</v>
      </c>
      <c r="AF103" s="202"/>
      <c r="AG103" s="203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</row>
    <row r="104" spans="1:158" ht="11.25">
      <c r="A104" s="198"/>
      <c r="B104" s="199" t="s">
        <v>225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200"/>
      <c r="Q104" s="201">
        <f>COUNTIF($E$13:$E$16,1)+COUNTIF($E$18,1)+COUNTIF($E$20,1)+COUNTIF($E$23:$E$27,1)+COUNTIF($E$29:$E$30,1)+COUNTIF($E$32,1)+COUNTIF($E$37:$E$41,1)+COUNTIF($E$44:$E$46,1)+COUNTIF($E$49:$E$63,1)+COUNTIF($E$66:$E$71,1)+COUNTIF($E$73:$E$77,1)+COUNTIF($E$79:$E$82,1)+COUNTIF($E$84:$E$87,1)+COUNTIF($E$89:$E$92,1)</f>
        <v>0</v>
      </c>
      <c r="R104" s="202"/>
      <c r="S104" s="201">
        <f>COUNTIF($E$13:$E$16,2)+COUNTIF($E$18,2)+COUNTIF($E$20,2)+COUNTIF($E$23:$E$27,2)+COUNTIF($E$29:$E$30,2)+COUNTIF($E$32,2)+COUNTIF($E$37:$E$41,2)+COUNTIF($E$44:$E$46,2)+COUNTIF($E$49:$E$63,2)+COUNTIF($E$66:$E$71,2)+COUNTIF($E$73:$E$77,2)+COUNTIF($E$79:$E$82,2)+COUNTIF($E$84:$E$87,2)+COUNTIF($E$89:$E$92,2)</f>
        <v>5</v>
      </c>
      <c r="T104" s="202"/>
      <c r="U104" s="201">
        <f>COUNTIF($E$13:$E$16,3)+COUNTIF($E$18,3)+COUNTIF($E$20,3)+COUNTIF($E$23:$E$27,3)+COUNTIF($E$29:$E$30,3)+COUNTIF($E$32,3)+COUNTIF($E$37:$E$41,3)+COUNTIF($E$44:$E$46,3)+COUNTIF($E$49:$E$63,3)+COUNTIF($E$66:$E$70,3)+COUNTIF($E$73:$E$76,3)+COUNTIF($E$79:$E$81,3)+COUNTIF($E$84:$E$86,3)+COUNTIF($E$89:$E$91,3)</f>
        <v>2</v>
      </c>
      <c r="V104" s="202"/>
      <c r="W104" s="201">
        <f>COUNTIF($E$13:$E$16,4)+COUNTIF($E$18,4)+COUNTIF($E$20,4)+COUNTIF($E$23:$E$27,4)+COUNTIF($E$29:$E$30,4)+COUNTIF($E$32,4)+COUNTIF($E$37:$E$41,4)+COUNTIF($E$44:$E$46,4)+COUNTIF($E$49:$E$63,4)+COUNTIF($E$66:$E$71,4)+COUNTIF($E$73:$E$77,4)+COUNTIF($E$79:$E$82,4)+COUNTIF($E$84:$E$87,4)+COUNTIF($E$89:$E$92,4)</f>
        <v>4</v>
      </c>
      <c r="X104" s="202"/>
      <c r="Y104" s="201">
        <f>COUNTIF($E$13:$E$16,5)+COUNTIF($E$18,5)+COUNTIF($E$20,5)+COUNTIF($E$23:$E$27,5)+COUNTIF($E$29:$E$30,5)+COUNTIF($E$32,5)+COUNTIF($E$37:$E$41,5)+COUNTIF($E$44:$E$46,5)+COUNTIF($E$49:$E$63,5)+COUNTIF($E$66:$E$71,5)+COUNTIF($E$73:$E$77,5)+COUNTIF($E$79:$E$82,5)+COUNTIF($E$84:$E$87,5)+COUNTIF($E$89:$E$92,5)</f>
        <v>2</v>
      </c>
      <c r="Z104" s="202"/>
      <c r="AA104" s="201">
        <f>COUNTIF($E$13:$E$16,6)+COUNTIF($E$18,6)+COUNTIF($E$20,6)+COUNTIF($E$23:$E$27,6)+COUNTIF($E$29:$E$30,6)+COUNTIF($E$32,6)+COUNTIF($E$37:$E$41,6)+COUNTIF($E$44:$E$46,6)+COUNTIF($E$49:$E$63,6)+COUNTIF($E$66:$E$71,6)+COUNTIF($E$73:$E$77,6)+COUNTIF($E$79:$E$82,6)+COUNTIF($E$84:$E$87,6)+COUNTIF($E$89:$E$92,6)</f>
        <v>2</v>
      </c>
      <c r="AB104" s="202"/>
      <c r="AC104" s="201">
        <f>COUNTIF($E$13:$E$16,7)+COUNTIF($E$18,7)+COUNTIF($E$20,7)+COUNTIF($E$23:$E$27,7)+COUNTIF($E$29:$E$30,7)+COUNTIF($E$32,7)+COUNTIF($E$37:$E$41,7)+COUNTIF($E$44:$E$46,7)+COUNTIF($E$49:$E$63,7)+COUNTIF($E$66:$E$71,7)+COUNTIF($E$73:$E$77,7)+COUNTIF($E$79:$E$82,7)+COUNTIF($E$84:$E$87,7)+COUNTIF($E$89:$E$92,7)</f>
        <v>5</v>
      </c>
      <c r="AD104" s="202"/>
      <c r="AE104" s="201">
        <f>COUNTIF($E$13:$E$16,8)+COUNTIF($E$18,8)+COUNTIF($E$20,8)+COUNTIF($E$23:$E$27,8)+COUNTIF($E$29:$E$30,8)+COUNTIF($E$32,8)+COUNTIF($E$37:$E$41,8)+COUNTIF($E$44:$E$46,8)+COUNTIF($E$49:$E$63,8)+COUNTIF($E$66:$E$71,8)+COUNTIF($E$73:$E$77,8)+COUNTIF($E$79:$E$82,8)+COUNTIF($E$84:$E$87,8)+COUNTIF($E$89:$E$92,8)</f>
        <v>3</v>
      </c>
      <c r="AF104" s="202"/>
      <c r="AG104" s="203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4"/>
      <c r="DT104" s="204"/>
      <c r="DU104" s="204"/>
      <c r="DV104" s="204"/>
      <c r="DW104" s="204"/>
      <c r="DX104" s="204"/>
      <c r="DY104" s="204"/>
      <c r="DZ104" s="204"/>
      <c r="EA104" s="204"/>
      <c r="EB104" s="204"/>
      <c r="EC104" s="204"/>
      <c r="ED104" s="204"/>
      <c r="EE104" s="204"/>
      <c r="EF104" s="204"/>
      <c r="EG104" s="204"/>
      <c r="EH104" s="204"/>
      <c r="EI104" s="204"/>
      <c r="EJ104" s="204"/>
      <c r="EK104" s="204"/>
      <c r="EL104" s="204"/>
      <c r="EM104" s="204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</row>
    <row r="105" spans="1:158" ht="11.25">
      <c r="A105" s="198"/>
      <c r="B105" s="199" t="s">
        <v>226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200"/>
      <c r="Q105" s="201"/>
      <c r="R105" s="202"/>
      <c r="S105" s="201"/>
      <c r="T105" s="202"/>
      <c r="U105" s="201"/>
      <c r="V105" s="202"/>
      <c r="W105" s="201"/>
      <c r="X105" s="202"/>
      <c r="Y105" s="201"/>
      <c r="Z105" s="202"/>
      <c r="AA105" s="201">
        <v>1</v>
      </c>
      <c r="AB105" s="202"/>
      <c r="AC105" s="201"/>
      <c r="AD105" s="202"/>
      <c r="AE105" s="201">
        <v>2</v>
      </c>
      <c r="AF105" s="202"/>
      <c r="AG105" s="203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204"/>
      <c r="DG105" s="204"/>
      <c r="DH105" s="204"/>
      <c r="DI105" s="204"/>
      <c r="DJ105" s="204"/>
      <c r="DK105" s="204"/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/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4"/>
      <c r="EL105" s="204"/>
      <c r="EM105" s="204"/>
      <c r="EN105" s="204"/>
      <c r="EO105" s="204"/>
      <c r="EP105" s="204"/>
      <c r="EQ105" s="204"/>
      <c r="ER105" s="204"/>
      <c r="ES105" s="204"/>
      <c r="ET105" s="204"/>
      <c r="EU105" s="204"/>
      <c r="EV105" s="204"/>
      <c r="EW105" s="204"/>
      <c r="EX105" s="204"/>
      <c r="EY105" s="204"/>
      <c r="EZ105" s="204"/>
      <c r="FA105" s="204"/>
      <c r="FB105" s="204"/>
    </row>
  </sheetData>
  <sheetProtection/>
  <mergeCells count="815">
    <mergeCell ref="DA105:DI105"/>
    <mergeCell ref="DJ105:DR105"/>
    <mergeCell ref="DS105:EA105"/>
    <mergeCell ref="EB105:EJ105"/>
    <mergeCell ref="EK105:ES105"/>
    <mergeCell ref="ET105:FB105"/>
    <mergeCell ref="AY105:BG105"/>
    <mergeCell ref="BH105:BP105"/>
    <mergeCell ref="BQ105:BY105"/>
    <mergeCell ref="BZ105:CH105"/>
    <mergeCell ref="CI105:CQ105"/>
    <mergeCell ref="CR105:CZ105"/>
    <mergeCell ref="Y105:Z105"/>
    <mergeCell ref="AA105:AB105"/>
    <mergeCell ref="AC105:AD105"/>
    <mergeCell ref="AE105:AF105"/>
    <mergeCell ref="AG105:AO105"/>
    <mergeCell ref="AP105:AX105"/>
    <mergeCell ref="DJ104:DR104"/>
    <mergeCell ref="DS104:EA104"/>
    <mergeCell ref="EB104:EJ104"/>
    <mergeCell ref="EK104:ES104"/>
    <mergeCell ref="ET104:FB104"/>
    <mergeCell ref="B105:P105"/>
    <mergeCell ref="Q105:R105"/>
    <mergeCell ref="S105:T105"/>
    <mergeCell ref="U105:V105"/>
    <mergeCell ref="W105:X105"/>
    <mergeCell ref="BH104:BP104"/>
    <mergeCell ref="BQ104:BY104"/>
    <mergeCell ref="BZ104:CH104"/>
    <mergeCell ref="CI104:CQ104"/>
    <mergeCell ref="CR104:CZ104"/>
    <mergeCell ref="DA104:DI104"/>
    <mergeCell ref="AA104:AB104"/>
    <mergeCell ref="AC104:AD104"/>
    <mergeCell ref="AE104:AF104"/>
    <mergeCell ref="AG104:AO104"/>
    <mergeCell ref="AP104:AX104"/>
    <mergeCell ref="AY104:BG104"/>
    <mergeCell ref="B104:P104"/>
    <mergeCell ref="Q104:R104"/>
    <mergeCell ref="S104:T104"/>
    <mergeCell ref="U104:V104"/>
    <mergeCell ref="W104:X104"/>
    <mergeCell ref="Y104:Z104"/>
    <mergeCell ref="BH103:BP103"/>
    <mergeCell ref="BQ103:BY103"/>
    <mergeCell ref="BZ103:CH103"/>
    <mergeCell ref="CI103:CQ103"/>
    <mergeCell ref="CR103:CZ103"/>
    <mergeCell ref="DA103:DI103"/>
    <mergeCell ref="AA103:AB103"/>
    <mergeCell ref="AC103:AD103"/>
    <mergeCell ref="AE103:AF103"/>
    <mergeCell ref="AG103:AO103"/>
    <mergeCell ref="AP103:AX103"/>
    <mergeCell ref="AY103:BG103"/>
    <mergeCell ref="B103:P103"/>
    <mergeCell ref="Q103:R103"/>
    <mergeCell ref="S103:T103"/>
    <mergeCell ref="U103:V103"/>
    <mergeCell ref="W103:X103"/>
    <mergeCell ref="Y103:Z103"/>
    <mergeCell ref="DJ102:DR102"/>
    <mergeCell ref="DS102:EA102"/>
    <mergeCell ref="EB102:EJ102"/>
    <mergeCell ref="EK102:ES102"/>
    <mergeCell ref="ET102:FB102"/>
    <mergeCell ref="DJ103:DR103"/>
    <mergeCell ref="DS103:EA103"/>
    <mergeCell ref="EB103:EJ103"/>
    <mergeCell ref="EK103:ES103"/>
    <mergeCell ref="ET103:FB103"/>
    <mergeCell ref="BH102:BP102"/>
    <mergeCell ref="BQ102:BY102"/>
    <mergeCell ref="BZ102:CH102"/>
    <mergeCell ref="CI102:CQ102"/>
    <mergeCell ref="CR102:CZ102"/>
    <mergeCell ref="DA102:DI102"/>
    <mergeCell ref="AA102:AB102"/>
    <mergeCell ref="AC102:AD102"/>
    <mergeCell ref="AE102:AF102"/>
    <mergeCell ref="AG102:AO102"/>
    <mergeCell ref="AP102:AX102"/>
    <mergeCell ref="AY102:BG102"/>
    <mergeCell ref="EB100:EJ100"/>
    <mergeCell ref="EK100:ES100"/>
    <mergeCell ref="ET100:FB100"/>
    <mergeCell ref="A102:A105"/>
    <mergeCell ref="B102:P102"/>
    <mergeCell ref="Q102:R102"/>
    <mergeCell ref="S102:T102"/>
    <mergeCell ref="U102:V102"/>
    <mergeCell ref="W102:X102"/>
    <mergeCell ref="Y102:Z102"/>
    <mergeCell ref="BZ100:CH100"/>
    <mergeCell ref="CI100:CQ100"/>
    <mergeCell ref="CR100:CZ100"/>
    <mergeCell ref="DA100:DI100"/>
    <mergeCell ref="DJ100:DR100"/>
    <mergeCell ref="DS100:EA100"/>
    <mergeCell ref="AE100:AF100"/>
    <mergeCell ref="AG100:AO100"/>
    <mergeCell ref="AP100:AX100"/>
    <mergeCell ref="AY100:BG100"/>
    <mergeCell ref="BH100:BP100"/>
    <mergeCell ref="BQ100:BY100"/>
    <mergeCell ref="B100:F100"/>
    <mergeCell ref="H100:P100"/>
    <mergeCell ref="Q100:R100"/>
    <mergeCell ref="S100:T100"/>
    <mergeCell ref="U100:V100"/>
    <mergeCell ref="W100:X100"/>
    <mergeCell ref="Y100:Z100"/>
    <mergeCell ref="AA100:AB100"/>
    <mergeCell ref="AC100:AD100"/>
    <mergeCell ref="EH99:EJ99"/>
    <mergeCell ref="EK99:EN99"/>
    <mergeCell ref="EQ99:ES99"/>
    <mergeCell ref="CF99:CH99"/>
    <mergeCell ref="CI99:CL99"/>
    <mergeCell ref="CO99:CQ99"/>
    <mergeCell ref="CR99:CU99"/>
    <mergeCell ref="ET99:EW99"/>
    <mergeCell ref="EZ99:FB99"/>
    <mergeCell ref="DG99:DI99"/>
    <mergeCell ref="DJ99:DM99"/>
    <mergeCell ref="DP99:DR99"/>
    <mergeCell ref="DS99:DV99"/>
    <mergeCell ref="DY99:EA99"/>
    <mergeCell ref="EB99:EE99"/>
    <mergeCell ref="CX99:CZ99"/>
    <mergeCell ref="DA99:DD99"/>
    <mergeCell ref="BE99:BG99"/>
    <mergeCell ref="BH99:BK99"/>
    <mergeCell ref="BN99:BP99"/>
    <mergeCell ref="BQ99:BT99"/>
    <mergeCell ref="BW99:BY99"/>
    <mergeCell ref="BZ99:CC99"/>
    <mergeCell ref="AG99:AJ99"/>
    <mergeCell ref="AM99:AO99"/>
    <mergeCell ref="AP99:AS99"/>
    <mergeCell ref="AV99:AX99"/>
    <mergeCell ref="AY99:BB99"/>
    <mergeCell ref="EZ98:FB98"/>
    <mergeCell ref="EK98:EN98"/>
    <mergeCell ref="EQ98:ES98"/>
    <mergeCell ref="ET98:EW98"/>
    <mergeCell ref="DP98:DR98"/>
    <mergeCell ref="C99:L99"/>
    <mergeCell ref="N99:P99"/>
    <mergeCell ref="Q99:R99"/>
    <mergeCell ref="S99:T99"/>
    <mergeCell ref="U99:V99"/>
    <mergeCell ref="W99:X99"/>
    <mergeCell ref="Y99:Z99"/>
    <mergeCell ref="AA99:AB99"/>
    <mergeCell ref="AC99:AD99"/>
    <mergeCell ref="DY98:EA98"/>
    <mergeCell ref="EB98:EE98"/>
    <mergeCell ref="EH98:EJ98"/>
    <mergeCell ref="CX98:CZ98"/>
    <mergeCell ref="DA98:DD98"/>
    <mergeCell ref="DG98:DI98"/>
    <mergeCell ref="DJ98:DM98"/>
    <mergeCell ref="DS98:DV98"/>
    <mergeCell ref="BW98:BY98"/>
    <mergeCell ref="BZ98:CC98"/>
    <mergeCell ref="CF98:CH98"/>
    <mergeCell ref="CI98:CL98"/>
    <mergeCell ref="CO98:CQ98"/>
    <mergeCell ref="CR98:CU98"/>
    <mergeCell ref="AV98:AX98"/>
    <mergeCell ref="AY98:BB98"/>
    <mergeCell ref="BE98:BG98"/>
    <mergeCell ref="BH98:BK98"/>
    <mergeCell ref="BN98:BP98"/>
    <mergeCell ref="BQ98:BT98"/>
    <mergeCell ref="AA98:AB98"/>
    <mergeCell ref="AC98:AD98"/>
    <mergeCell ref="AG98:AJ98"/>
    <mergeCell ref="AM98:AO98"/>
    <mergeCell ref="AP98:AS98"/>
    <mergeCell ref="EP97:ES97"/>
    <mergeCell ref="DS97:DV97"/>
    <mergeCell ref="DX97:EA97"/>
    <mergeCell ref="EB97:EE97"/>
    <mergeCell ref="EG97:EJ97"/>
    <mergeCell ref="ET97:EW97"/>
    <mergeCell ref="EY97:FB97"/>
    <mergeCell ref="C98:L98"/>
    <mergeCell ref="N98:P98"/>
    <mergeCell ref="Q98:R98"/>
    <mergeCell ref="S98:T98"/>
    <mergeCell ref="U98:V98"/>
    <mergeCell ref="W98:X98"/>
    <mergeCell ref="Y98:Z98"/>
    <mergeCell ref="DO97:DR97"/>
    <mergeCell ref="EK97:EN97"/>
    <mergeCell ref="CN97:CQ97"/>
    <mergeCell ref="CR97:CU97"/>
    <mergeCell ref="CW97:CZ97"/>
    <mergeCell ref="DA97:DD97"/>
    <mergeCell ref="DF97:DI97"/>
    <mergeCell ref="DJ97:DM97"/>
    <mergeCell ref="BM97:BP97"/>
    <mergeCell ref="BQ97:BT97"/>
    <mergeCell ref="BV97:BY97"/>
    <mergeCell ref="BZ97:CC97"/>
    <mergeCell ref="CE97:CH97"/>
    <mergeCell ref="CI97:CL97"/>
    <mergeCell ref="AL97:AO97"/>
    <mergeCell ref="AP97:AS97"/>
    <mergeCell ref="AU97:AX97"/>
    <mergeCell ref="AY97:BB97"/>
    <mergeCell ref="BD97:BG97"/>
    <mergeCell ref="BH97:BK97"/>
    <mergeCell ref="W97:X97"/>
    <mergeCell ref="Y97:Z97"/>
    <mergeCell ref="AA97:AB97"/>
    <mergeCell ref="AC97:AD97"/>
    <mergeCell ref="AG97:AJ97"/>
    <mergeCell ref="EG96:EJ96"/>
    <mergeCell ref="DJ96:DM96"/>
    <mergeCell ref="DO96:DR96"/>
    <mergeCell ref="DS96:DV96"/>
    <mergeCell ref="DX96:EA96"/>
    <mergeCell ref="EK96:EN96"/>
    <mergeCell ref="EP96:ES96"/>
    <mergeCell ref="ET96:EW96"/>
    <mergeCell ref="EY96:FB96"/>
    <mergeCell ref="C97:L97"/>
    <mergeCell ref="N97:P97"/>
    <mergeCell ref="Q97:R97"/>
    <mergeCell ref="S97:T97"/>
    <mergeCell ref="U97:V97"/>
    <mergeCell ref="DF96:DI96"/>
    <mergeCell ref="EB96:EE96"/>
    <mergeCell ref="CE96:CH96"/>
    <mergeCell ref="CI96:CL96"/>
    <mergeCell ref="CN96:CQ96"/>
    <mergeCell ref="CR96:CU96"/>
    <mergeCell ref="CW96:CZ96"/>
    <mergeCell ref="DA96:DD96"/>
    <mergeCell ref="BD96:BG96"/>
    <mergeCell ref="BH96:BK96"/>
    <mergeCell ref="BM96:BP96"/>
    <mergeCell ref="BQ96:BT96"/>
    <mergeCell ref="BV96:BY96"/>
    <mergeCell ref="BZ96:CC96"/>
    <mergeCell ref="AG96:AJ96"/>
    <mergeCell ref="AL96:AO96"/>
    <mergeCell ref="AP96:AS96"/>
    <mergeCell ref="AU96:AX96"/>
    <mergeCell ref="AY96:BB96"/>
    <mergeCell ref="EY95:FB95"/>
    <mergeCell ref="EK95:EL95"/>
    <mergeCell ref="EP95:ES95"/>
    <mergeCell ref="ET95:EU95"/>
    <mergeCell ref="DO95:DR95"/>
    <mergeCell ref="G96:L96"/>
    <mergeCell ref="N96:P96"/>
    <mergeCell ref="Q96:R96"/>
    <mergeCell ref="S96:T96"/>
    <mergeCell ref="U96:V96"/>
    <mergeCell ref="W96:X96"/>
    <mergeCell ref="Y96:Z96"/>
    <mergeCell ref="AA96:AB96"/>
    <mergeCell ref="AC96:AD96"/>
    <mergeCell ref="DX95:EA95"/>
    <mergeCell ref="EB95:EC95"/>
    <mergeCell ref="EG95:EJ95"/>
    <mergeCell ref="CW95:CZ95"/>
    <mergeCell ref="DA95:DB95"/>
    <mergeCell ref="DF95:DI95"/>
    <mergeCell ref="DJ95:DK95"/>
    <mergeCell ref="DS95:DT95"/>
    <mergeCell ref="BV95:BY95"/>
    <mergeCell ref="BZ95:CA95"/>
    <mergeCell ref="CE95:CH95"/>
    <mergeCell ref="CI95:CJ95"/>
    <mergeCell ref="CN95:CQ95"/>
    <mergeCell ref="CR95:CS95"/>
    <mergeCell ref="AU95:AX95"/>
    <mergeCell ref="AY95:AZ95"/>
    <mergeCell ref="BD95:BG95"/>
    <mergeCell ref="BH95:BI95"/>
    <mergeCell ref="BM95:BP95"/>
    <mergeCell ref="BQ95:BR95"/>
    <mergeCell ref="EK94:EL94"/>
    <mergeCell ref="EP94:ES94"/>
    <mergeCell ref="ET94:EU94"/>
    <mergeCell ref="EY94:FB94"/>
    <mergeCell ref="C95:F95"/>
    <mergeCell ref="H95:J95"/>
    <mergeCell ref="N95:P95"/>
    <mergeCell ref="AG95:AH95"/>
    <mergeCell ref="AL95:AO95"/>
    <mergeCell ref="AP95:AQ95"/>
    <mergeCell ref="DJ94:DK94"/>
    <mergeCell ref="DO94:DR94"/>
    <mergeCell ref="DS94:DT94"/>
    <mergeCell ref="DX94:EA94"/>
    <mergeCell ref="EB94:EC94"/>
    <mergeCell ref="EG94:EJ94"/>
    <mergeCell ref="CI94:CJ94"/>
    <mergeCell ref="CN94:CQ94"/>
    <mergeCell ref="CR94:CS94"/>
    <mergeCell ref="CW94:CZ94"/>
    <mergeCell ref="DA94:DB94"/>
    <mergeCell ref="DF94:DI94"/>
    <mergeCell ref="BH94:BI94"/>
    <mergeCell ref="BM94:BP94"/>
    <mergeCell ref="BQ94:BR94"/>
    <mergeCell ref="BV94:BY94"/>
    <mergeCell ref="BZ94:CA94"/>
    <mergeCell ref="CE94:CH94"/>
    <mergeCell ref="EY93:FB93"/>
    <mergeCell ref="C94:F94"/>
    <mergeCell ref="H94:J94"/>
    <mergeCell ref="N94:P94"/>
    <mergeCell ref="AG94:AH94"/>
    <mergeCell ref="AL94:AO94"/>
    <mergeCell ref="AP94:AQ94"/>
    <mergeCell ref="AU94:AX94"/>
    <mergeCell ref="AY94:AZ94"/>
    <mergeCell ref="BD94:BG94"/>
    <mergeCell ref="DX93:EA93"/>
    <mergeCell ref="EB93:EC93"/>
    <mergeCell ref="EG93:EJ93"/>
    <mergeCell ref="EK93:EL93"/>
    <mergeCell ref="EP93:ES93"/>
    <mergeCell ref="ET93:EU93"/>
    <mergeCell ref="CW93:CZ93"/>
    <mergeCell ref="DA93:DB93"/>
    <mergeCell ref="DF93:DI93"/>
    <mergeCell ref="DJ93:DK93"/>
    <mergeCell ref="DO93:DR93"/>
    <mergeCell ref="DS93:DT93"/>
    <mergeCell ref="BV93:BY93"/>
    <mergeCell ref="BZ93:CA93"/>
    <mergeCell ref="CE93:CH93"/>
    <mergeCell ref="CI93:CJ93"/>
    <mergeCell ref="CN93:CQ93"/>
    <mergeCell ref="CR93:CS93"/>
    <mergeCell ref="AU93:AX93"/>
    <mergeCell ref="AY93:AZ93"/>
    <mergeCell ref="BD93:BG93"/>
    <mergeCell ref="BH93:BI93"/>
    <mergeCell ref="BM93:BP93"/>
    <mergeCell ref="BQ93:BR93"/>
    <mergeCell ref="C93:F93"/>
    <mergeCell ref="H93:J93"/>
    <mergeCell ref="N93:P93"/>
    <mergeCell ref="AG93:AH93"/>
    <mergeCell ref="AL93:AO93"/>
    <mergeCell ref="AP93:AQ93"/>
    <mergeCell ref="EB91:EC91"/>
    <mergeCell ref="EH91:EJ91"/>
    <mergeCell ref="EK91:EL91"/>
    <mergeCell ref="EQ91:ES91"/>
    <mergeCell ref="ET91:EU91"/>
    <mergeCell ref="EZ91:FB91"/>
    <mergeCell ref="DA91:DB91"/>
    <mergeCell ref="DG91:DI91"/>
    <mergeCell ref="DJ91:DK91"/>
    <mergeCell ref="DP91:DR91"/>
    <mergeCell ref="DS91:DT91"/>
    <mergeCell ref="DY91:EA91"/>
    <mergeCell ref="BZ91:CA91"/>
    <mergeCell ref="CF91:CH91"/>
    <mergeCell ref="CI91:CJ91"/>
    <mergeCell ref="CO91:CQ91"/>
    <mergeCell ref="CR91:CS91"/>
    <mergeCell ref="CX91:CZ91"/>
    <mergeCell ref="AY91:AZ91"/>
    <mergeCell ref="BE91:BG91"/>
    <mergeCell ref="BH91:BI91"/>
    <mergeCell ref="BN91:BP91"/>
    <mergeCell ref="BQ91:BR91"/>
    <mergeCell ref="BW91:BY91"/>
    <mergeCell ref="EH90:EJ90"/>
    <mergeCell ref="EK90:EL90"/>
    <mergeCell ref="EQ90:ES90"/>
    <mergeCell ref="ET90:EU90"/>
    <mergeCell ref="EZ90:FB90"/>
    <mergeCell ref="N91:O91"/>
    <mergeCell ref="AG91:AH91"/>
    <mergeCell ref="AM91:AO91"/>
    <mergeCell ref="AP91:AQ91"/>
    <mergeCell ref="AV91:AX91"/>
    <mergeCell ref="DG90:DI90"/>
    <mergeCell ref="DJ90:DK90"/>
    <mergeCell ref="DP90:DR90"/>
    <mergeCell ref="DS90:DT90"/>
    <mergeCell ref="DY90:EA90"/>
    <mergeCell ref="EB90:EC90"/>
    <mergeCell ref="CF90:CH90"/>
    <mergeCell ref="CI90:CJ90"/>
    <mergeCell ref="CO90:CQ90"/>
    <mergeCell ref="CR90:CS90"/>
    <mergeCell ref="CX90:CZ90"/>
    <mergeCell ref="DA90:DB90"/>
    <mergeCell ref="BE90:BG90"/>
    <mergeCell ref="BH90:BI90"/>
    <mergeCell ref="BN90:BP90"/>
    <mergeCell ref="BQ90:BR90"/>
    <mergeCell ref="BW90:BY90"/>
    <mergeCell ref="BZ90:CA90"/>
    <mergeCell ref="N90:O90"/>
    <mergeCell ref="AG90:AH90"/>
    <mergeCell ref="AM90:AO90"/>
    <mergeCell ref="AP90:AQ90"/>
    <mergeCell ref="AV90:AX90"/>
    <mergeCell ref="AY90:AZ90"/>
    <mergeCell ref="EB86:EC86"/>
    <mergeCell ref="EH86:EJ86"/>
    <mergeCell ref="EK86:EL86"/>
    <mergeCell ref="EQ86:ES86"/>
    <mergeCell ref="ET86:EU86"/>
    <mergeCell ref="EZ86:FB86"/>
    <mergeCell ref="DA86:DB86"/>
    <mergeCell ref="DG86:DI86"/>
    <mergeCell ref="DJ86:DK86"/>
    <mergeCell ref="DP86:DR86"/>
    <mergeCell ref="DS86:DT86"/>
    <mergeCell ref="DY86:EA86"/>
    <mergeCell ref="BZ86:CA86"/>
    <mergeCell ref="CF86:CH86"/>
    <mergeCell ref="CI86:CJ86"/>
    <mergeCell ref="CO86:CQ86"/>
    <mergeCell ref="CR86:CS86"/>
    <mergeCell ref="CX86:CZ86"/>
    <mergeCell ref="AY86:AZ86"/>
    <mergeCell ref="BE86:BG86"/>
    <mergeCell ref="BH86:BI86"/>
    <mergeCell ref="BN86:BP86"/>
    <mergeCell ref="BQ86:BR86"/>
    <mergeCell ref="BW86:BY86"/>
    <mergeCell ref="EH85:EJ85"/>
    <mergeCell ref="EK85:EL85"/>
    <mergeCell ref="EQ85:ES85"/>
    <mergeCell ref="ET85:EU85"/>
    <mergeCell ref="EZ85:FB85"/>
    <mergeCell ref="N86:O86"/>
    <mergeCell ref="AG86:AH86"/>
    <mergeCell ref="AM86:AO86"/>
    <mergeCell ref="AP86:AQ86"/>
    <mergeCell ref="AV86:AX86"/>
    <mergeCell ref="DG85:DI85"/>
    <mergeCell ref="DJ85:DK85"/>
    <mergeCell ref="DP85:DR85"/>
    <mergeCell ref="DS85:DT85"/>
    <mergeCell ref="DY85:EA85"/>
    <mergeCell ref="EB85:EC85"/>
    <mergeCell ref="CF85:CH85"/>
    <mergeCell ref="CI85:CJ85"/>
    <mergeCell ref="CO85:CQ85"/>
    <mergeCell ref="CR85:CS85"/>
    <mergeCell ref="CX85:CZ85"/>
    <mergeCell ref="DA85:DB85"/>
    <mergeCell ref="BE85:BG85"/>
    <mergeCell ref="BH85:BI85"/>
    <mergeCell ref="BN85:BP85"/>
    <mergeCell ref="BQ85:BR85"/>
    <mergeCell ref="BW85:BY85"/>
    <mergeCell ref="BZ85:CA85"/>
    <mergeCell ref="N85:O85"/>
    <mergeCell ref="AG85:AH85"/>
    <mergeCell ref="AM85:AO85"/>
    <mergeCell ref="AP85:AQ85"/>
    <mergeCell ref="AV85:AX85"/>
    <mergeCell ref="AY85:AZ85"/>
    <mergeCell ref="EB81:EC81"/>
    <mergeCell ref="EH81:EJ81"/>
    <mergeCell ref="EK81:EL81"/>
    <mergeCell ref="EQ81:ES81"/>
    <mergeCell ref="ET81:EU81"/>
    <mergeCell ref="EZ81:FB81"/>
    <mergeCell ref="DA81:DB81"/>
    <mergeCell ref="DG81:DI81"/>
    <mergeCell ref="DJ81:DK81"/>
    <mergeCell ref="DP81:DR81"/>
    <mergeCell ref="DS81:DT81"/>
    <mergeCell ref="DY81:EA81"/>
    <mergeCell ref="BZ81:CA81"/>
    <mergeCell ref="CF81:CH81"/>
    <mergeCell ref="CI81:CJ81"/>
    <mergeCell ref="CO81:CQ81"/>
    <mergeCell ref="CR81:CS81"/>
    <mergeCell ref="CX81:CZ81"/>
    <mergeCell ref="AY81:AZ81"/>
    <mergeCell ref="BE81:BG81"/>
    <mergeCell ref="BH81:BI81"/>
    <mergeCell ref="BN81:BP81"/>
    <mergeCell ref="BQ81:BR81"/>
    <mergeCell ref="BW81:BY81"/>
    <mergeCell ref="EH80:EJ80"/>
    <mergeCell ref="EK80:EL80"/>
    <mergeCell ref="EQ80:ES80"/>
    <mergeCell ref="ET80:EU80"/>
    <mergeCell ref="EZ80:FB80"/>
    <mergeCell ref="N81:O81"/>
    <mergeCell ref="AG81:AH81"/>
    <mergeCell ref="AM81:AO81"/>
    <mergeCell ref="AP81:AQ81"/>
    <mergeCell ref="AV81:AX81"/>
    <mergeCell ref="DG80:DI80"/>
    <mergeCell ref="DJ80:DK80"/>
    <mergeCell ref="DP80:DR80"/>
    <mergeCell ref="DS80:DT80"/>
    <mergeCell ref="DY80:EA80"/>
    <mergeCell ref="EB80:EC80"/>
    <mergeCell ref="CF80:CH80"/>
    <mergeCell ref="CI80:CJ80"/>
    <mergeCell ref="CO80:CQ80"/>
    <mergeCell ref="CR80:CS80"/>
    <mergeCell ref="CX80:CZ80"/>
    <mergeCell ref="DA80:DB80"/>
    <mergeCell ref="BE80:BG80"/>
    <mergeCell ref="BH80:BI80"/>
    <mergeCell ref="BN80:BP80"/>
    <mergeCell ref="BQ80:BR80"/>
    <mergeCell ref="BW80:BY80"/>
    <mergeCell ref="BZ80:CA80"/>
    <mergeCell ref="N80:O80"/>
    <mergeCell ref="AG80:AH80"/>
    <mergeCell ref="AM80:AO80"/>
    <mergeCell ref="AP80:AQ80"/>
    <mergeCell ref="AV80:AX80"/>
    <mergeCell ref="AY80:AZ80"/>
    <mergeCell ref="EB76:EC76"/>
    <mergeCell ref="EH76:EJ76"/>
    <mergeCell ref="EK76:EL76"/>
    <mergeCell ref="EQ76:ES76"/>
    <mergeCell ref="ET76:EU76"/>
    <mergeCell ref="EZ76:FB76"/>
    <mergeCell ref="DA76:DB76"/>
    <mergeCell ref="DG76:DI76"/>
    <mergeCell ref="DJ76:DK76"/>
    <mergeCell ref="DP76:DR76"/>
    <mergeCell ref="DS76:DT76"/>
    <mergeCell ref="DY76:EA76"/>
    <mergeCell ref="BZ76:CA76"/>
    <mergeCell ref="CF76:CH76"/>
    <mergeCell ref="CI76:CJ76"/>
    <mergeCell ref="CO76:CQ76"/>
    <mergeCell ref="CR76:CS76"/>
    <mergeCell ref="CX76:CZ76"/>
    <mergeCell ref="AY76:AZ76"/>
    <mergeCell ref="BE76:BG76"/>
    <mergeCell ref="BH76:BI76"/>
    <mergeCell ref="BN76:BP76"/>
    <mergeCell ref="BQ76:BR76"/>
    <mergeCell ref="BW76:BY76"/>
    <mergeCell ref="EH75:EJ75"/>
    <mergeCell ref="EK75:EL75"/>
    <mergeCell ref="EQ75:ES75"/>
    <mergeCell ref="ET75:EU75"/>
    <mergeCell ref="EZ75:FB75"/>
    <mergeCell ref="N76:O76"/>
    <mergeCell ref="AG76:AH76"/>
    <mergeCell ref="AM76:AO76"/>
    <mergeCell ref="AP76:AQ76"/>
    <mergeCell ref="AV76:AX76"/>
    <mergeCell ref="DG75:DI75"/>
    <mergeCell ref="DJ75:DK75"/>
    <mergeCell ref="DP75:DR75"/>
    <mergeCell ref="DS75:DT75"/>
    <mergeCell ref="DY75:EA75"/>
    <mergeCell ref="EB75:EC75"/>
    <mergeCell ref="CF75:CH75"/>
    <mergeCell ref="CI75:CJ75"/>
    <mergeCell ref="CO75:CQ75"/>
    <mergeCell ref="CR75:CS75"/>
    <mergeCell ref="CX75:CZ75"/>
    <mergeCell ref="DA75:DB75"/>
    <mergeCell ref="BE75:BG75"/>
    <mergeCell ref="BH75:BI75"/>
    <mergeCell ref="BN75:BP75"/>
    <mergeCell ref="BQ75:BR75"/>
    <mergeCell ref="BW75:BY75"/>
    <mergeCell ref="BZ75:CA75"/>
    <mergeCell ref="N75:O75"/>
    <mergeCell ref="AG75:AH75"/>
    <mergeCell ref="AM75:AO75"/>
    <mergeCell ref="AP75:AQ75"/>
    <mergeCell ref="AV75:AX75"/>
    <mergeCell ref="AY75:AZ75"/>
    <mergeCell ref="EB70:EC70"/>
    <mergeCell ref="EH70:EJ70"/>
    <mergeCell ref="EK70:EL70"/>
    <mergeCell ref="EQ70:ES70"/>
    <mergeCell ref="ET70:EU70"/>
    <mergeCell ref="EZ70:FB70"/>
    <mergeCell ref="DA70:DB70"/>
    <mergeCell ref="DG70:DI70"/>
    <mergeCell ref="DJ70:DK70"/>
    <mergeCell ref="DP70:DR70"/>
    <mergeCell ref="DS70:DT70"/>
    <mergeCell ref="DY70:EA70"/>
    <mergeCell ref="BZ70:CA70"/>
    <mergeCell ref="CF70:CH70"/>
    <mergeCell ref="CI70:CJ70"/>
    <mergeCell ref="CO70:CQ70"/>
    <mergeCell ref="CR70:CS70"/>
    <mergeCell ref="CX70:CZ70"/>
    <mergeCell ref="AY70:AZ70"/>
    <mergeCell ref="BE70:BG70"/>
    <mergeCell ref="BH70:BI70"/>
    <mergeCell ref="BN70:BP70"/>
    <mergeCell ref="BQ70:BR70"/>
    <mergeCell ref="BW70:BY70"/>
    <mergeCell ref="EH69:EJ69"/>
    <mergeCell ref="EK69:EL69"/>
    <mergeCell ref="EQ69:ES69"/>
    <mergeCell ref="ET69:EU69"/>
    <mergeCell ref="EZ69:FB69"/>
    <mergeCell ref="N70:O70"/>
    <mergeCell ref="AG70:AH70"/>
    <mergeCell ref="AM70:AO70"/>
    <mergeCell ref="AP70:AQ70"/>
    <mergeCell ref="AV70:AX70"/>
    <mergeCell ref="DG69:DI69"/>
    <mergeCell ref="DJ69:DK69"/>
    <mergeCell ref="DP69:DR69"/>
    <mergeCell ref="DS69:DT69"/>
    <mergeCell ref="DY69:EA69"/>
    <mergeCell ref="EB69:EC69"/>
    <mergeCell ref="CF69:CH69"/>
    <mergeCell ref="CI69:CJ69"/>
    <mergeCell ref="CO69:CQ69"/>
    <mergeCell ref="CR69:CS69"/>
    <mergeCell ref="CX69:CZ69"/>
    <mergeCell ref="DA69:DB69"/>
    <mergeCell ref="BE69:BG69"/>
    <mergeCell ref="BH69:BI69"/>
    <mergeCell ref="BN69:BP69"/>
    <mergeCell ref="BQ69:BR69"/>
    <mergeCell ref="BW69:BY69"/>
    <mergeCell ref="BZ69:CA69"/>
    <mergeCell ref="B9:P9"/>
    <mergeCell ref="N69:O69"/>
    <mergeCell ref="AG69:AH69"/>
    <mergeCell ref="AM69:AO69"/>
    <mergeCell ref="AP69:AQ69"/>
    <mergeCell ref="AV69:AX69"/>
    <mergeCell ref="A11:B11"/>
    <mergeCell ref="A12:B12"/>
    <mergeCell ref="A19:B19"/>
    <mergeCell ref="A21:B21"/>
    <mergeCell ref="AY69:AZ69"/>
    <mergeCell ref="EV5:EV6"/>
    <mergeCell ref="EW5:EW6"/>
    <mergeCell ref="EX5:FB5"/>
    <mergeCell ref="EL5:EL6"/>
    <mergeCell ref="EM5:EM6"/>
    <mergeCell ref="EN5:EN6"/>
    <mergeCell ref="EO5:ES5"/>
    <mergeCell ref="ET5:ET6"/>
    <mergeCell ref="EU5:EU6"/>
    <mergeCell ref="EB5:EB6"/>
    <mergeCell ref="EC5:EC6"/>
    <mergeCell ref="ED5:ED6"/>
    <mergeCell ref="EE5:EE6"/>
    <mergeCell ref="EF5:EJ5"/>
    <mergeCell ref="EK5:EK6"/>
    <mergeCell ref="DN5:DR5"/>
    <mergeCell ref="DS5:DS6"/>
    <mergeCell ref="DT5:DT6"/>
    <mergeCell ref="DU5:DU6"/>
    <mergeCell ref="DV5:DV6"/>
    <mergeCell ref="DW5:EA5"/>
    <mergeCell ref="DD5:DD6"/>
    <mergeCell ref="DE5:DI5"/>
    <mergeCell ref="DJ5:DJ6"/>
    <mergeCell ref="DK5:DK6"/>
    <mergeCell ref="DL5:DL6"/>
    <mergeCell ref="DM5:DM6"/>
    <mergeCell ref="CT5:CT6"/>
    <mergeCell ref="CU5:CU6"/>
    <mergeCell ref="CV5:CZ5"/>
    <mergeCell ref="DA5:DA6"/>
    <mergeCell ref="DB5:DB6"/>
    <mergeCell ref="DC5:DC6"/>
    <mergeCell ref="CJ5:CJ6"/>
    <mergeCell ref="CK5:CK6"/>
    <mergeCell ref="CL5:CL6"/>
    <mergeCell ref="CM5:CQ5"/>
    <mergeCell ref="CR5:CR6"/>
    <mergeCell ref="CS5:CS6"/>
    <mergeCell ref="BZ5:BZ6"/>
    <mergeCell ref="CA5:CA6"/>
    <mergeCell ref="CB5:CB6"/>
    <mergeCell ref="CC5:CC6"/>
    <mergeCell ref="CD5:CH5"/>
    <mergeCell ref="CI5:CI6"/>
    <mergeCell ref="BL5:BP5"/>
    <mergeCell ref="BQ5:BQ6"/>
    <mergeCell ref="BR5:BR6"/>
    <mergeCell ref="BS5:BS6"/>
    <mergeCell ref="BT5:BT6"/>
    <mergeCell ref="BU5:BY5"/>
    <mergeCell ref="BB5:BB6"/>
    <mergeCell ref="BC5:BG5"/>
    <mergeCell ref="BH5:BH6"/>
    <mergeCell ref="BI5:BI6"/>
    <mergeCell ref="BJ5:BJ6"/>
    <mergeCell ref="BK5:BK6"/>
    <mergeCell ref="AR5:AR6"/>
    <mergeCell ref="AS5:AS6"/>
    <mergeCell ref="AT5:AX5"/>
    <mergeCell ref="AY5:AY6"/>
    <mergeCell ref="AZ5:AZ6"/>
    <mergeCell ref="BA5:BA6"/>
    <mergeCell ref="AH5:AH6"/>
    <mergeCell ref="AI5:AI6"/>
    <mergeCell ref="AJ5:AJ6"/>
    <mergeCell ref="AK5:AO5"/>
    <mergeCell ref="AP5:AP6"/>
    <mergeCell ref="AQ5:AQ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EK4:ES4"/>
    <mergeCell ref="ET4:FB4"/>
    <mergeCell ref="M5:M6"/>
    <mergeCell ref="N5:N6"/>
    <mergeCell ref="O5:O6"/>
    <mergeCell ref="P5:P6"/>
    <mergeCell ref="Q5:Q6"/>
    <mergeCell ref="S5:S6"/>
    <mergeCell ref="T5:T6"/>
    <mergeCell ref="U5:U6"/>
    <mergeCell ref="CI4:CQ4"/>
    <mergeCell ref="CR4:CZ4"/>
    <mergeCell ref="DA4:DI4"/>
    <mergeCell ref="DJ4:DR4"/>
    <mergeCell ref="DS4:EA4"/>
    <mergeCell ref="EB4:EJ4"/>
    <mergeCell ref="AG4:AO4"/>
    <mergeCell ref="AP4:AX4"/>
    <mergeCell ref="AY4:BG4"/>
    <mergeCell ref="BH4:BP4"/>
    <mergeCell ref="BQ4:BY4"/>
    <mergeCell ref="BZ4:CH4"/>
    <mergeCell ref="U4:V4"/>
    <mergeCell ref="W4:X4"/>
    <mergeCell ref="Y4:Z4"/>
    <mergeCell ref="AA4:AB4"/>
    <mergeCell ref="AC4:AD4"/>
    <mergeCell ref="AE4:AF4"/>
    <mergeCell ref="DA3:DI3"/>
    <mergeCell ref="DJ3:DR3"/>
    <mergeCell ref="DS3:EA3"/>
    <mergeCell ref="EB3:EJ3"/>
    <mergeCell ref="EK3:ES3"/>
    <mergeCell ref="ET3:FB3"/>
    <mergeCell ref="AY3:BG3"/>
    <mergeCell ref="BH3:BP3"/>
    <mergeCell ref="BQ3:BY3"/>
    <mergeCell ref="BZ3:CH3"/>
    <mergeCell ref="CI3:CQ3"/>
    <mergeCell ref="CR3:CZ3"/>
    <mergeCell ref="Y3:Z3"/>
    <mergeCell ref="AA3:AB3"/>
    <mergeCell ref="AC3:AD3"/>
    <mergeCell ref="AE3:AF3"/>
    <mergeCell ref="AG3:AO3"/>
    <mergeCell ref="AP3:AX3"/>
    <mergeCell ref="L3:P3"/>
    <mergeCell ref="Q3:R3"/>
    <mergeCell ref="S3:T3"/>
    <mergeCell ref="R5:R6"/>
    <mergeCell ref="U3:V3"/>
    <mergeCell ref="W3:X3"/>
    <mergeCell ref="L4:L6"/>
    <mergeCell ref="M4:P4"/>
    <mergeCell ref="Q4:R4"/>
    <mergeCell ref="S4:T4"/>
    <mergeCell ref="C3:C6"/>
    <mergeCell ref="D3:D6"/>
    <mergeCell ref="E3:E6"/>
    <mergeCell ref="F3:F6"/>
    <mergeCell ref="H3:H6"/>
    <mergeCell ref="J3:J6"/>
    <mergeCell ref="DA2:DR2"/>
    <mergeCell ref="DS2:EJ2"/>
    <mergeCell ref="EK2:FB2"/>
    <mergeCell ref="Q2:T2"/>
    <mergeCell ref="U2:X2"/>
    <mergeCell ref="Y2:AB2"/>
    <mergeCell ref="AC2:AF2"/>
    <mergeCell ref="AG2:AX2"/>
    <mergeCell ref="AY2:BP2"/>
    <mergeCell ref="A22:B22"/>
    <mergeCell ref="A28:B28"/>
    <mergeCell ref="C34:F34"/>
    <mergeCell ref="BQ2:CH2"/>
    <mergeCell ref="A1:A6"/>
    <mergeCell ref="B1:B6"/>
    <mergeCell ref="C1:F2"/>
    <mergeCell ref="G1:P2"/>
    <mergeCell ref="Q1:FB1"/>
    <mergeCell ref="CI2:CZ2"/>
  </mergeCells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</dc:creator>
  <cp:keywords/>
  <dc:description/>
  <cp:lastModifiedBy>user</cp:lastModifiedBy>
  <cp:lastPrinted>2016-05-05T04:48:35Z</cp:lastPrinted>
  <dcterms:created xsi:type="dcterms:W3CDTF">2011-05-05T04:03:53Z</dcterms:created>
  <dcterms:modified xsi:type="dcterms:W3CDTF">2016-09-19T00:43:23Z</dcterms:modified>
  <cp:category/>
  <cp:version/>
  <cp:contentType/>
  <cp:contentStatus/>
</cp:coreProperties>
</file>